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2" sheetId="10" r:id="rId10"/>
    <sheet name="13" sheetId="11" r:id="rId11"/>
    <sheet name="marmnamarz" sheetId="12" r:id="rId12"/>
  </sheets>
  <definedNames/>
  <calcPr fullCalcOnLoad="1"/>
</workbook>
</file>

<file path=xl/sharedStrings.xml><?xml version="1.0" encoding="utf-8"?>
<sst xmlns="http://schemas.openxmlformats.org/spreadsheetml/2006/main" count="485" uniqueCount="106">
  <si>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</si>
  <si>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</si>
  <si>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</si>
  <si>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</si>
  <si>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</si>
  <si>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</si>
  <si>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</si>
  <si>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</si>
  <si>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1-ին կարգ</t>
  </si>
  <si>
    <t>2-րդ կարգ</t>
  </si>
  <si>
    <t>Դաստիարակ</t>
  </si>
  <si>
    <t>3-րդ կարգ</t>
  </si>
  <si>
    <t>Երաժշտության 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</si>
  <si>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</si>
  <si>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</si>
  <si>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</si>
  <si>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</si>
  <si>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</si>
  <si>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</si>
  <si>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</si>
  <si>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</si>
  <si>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</si>
  <si>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&lt;&lt;Կապանի թիվ 4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</si>
  <si>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Գազի սարքավորումների պատասխանատու</t>
  </si>
  <si>
    <t>&lt;&lt;Կապանի թիվ 6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</si>
  <si>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</si>
  <si>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8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</si>
  <si>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</si>
  <si>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</si>
  <si>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13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</si>
  <si>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</si>
  <si>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5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</si>
  <si>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</si>
  <si>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4.1</t>
  </si>
  <si>
    <t>4.2</t>
  </si>
  <si>
    <t>5</t>
  </si>
  <si>
    <t>5.1</t>
  </si>
  <si>
    <t>5.2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</si>
  <si>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</si>
  <si>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</si>
  <si>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</si>
  <si>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</si>
  <si>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</si>
  <si>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</si>
  <si>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</si>
  <si>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</si>
  <si>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</si>
  <si>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</si>
  <si>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</si>
  <si>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</si>
  <si>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</si>
  <si>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</si>
  <si>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</si>
  <si>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</si>
  <si>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</si>
  <si>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</si>
  <si>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</si>
  <si>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</si>
  <si>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</si>
  <si>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</si>
  <si>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</si>
  <si>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</si>
  <si>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</si>
  <si>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</si>
  <si>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</si>
  <si>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</si>
  <si>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</si>
  <si>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</si>
  <si>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4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</si>
  <si>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</si>
  <si>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</si>
  <si>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</si>
  <si>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</si>
  <si>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</si>
  <si>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 xml:space="preserve">Ընդհանուրը </t>
  </si>
  <si>
    <t>Բուժքույր, բուժքույր-լաբորանտ, մերսող</t>
  </si>
  <si>
    <t>Մարզիչ-մանկավարժ, դրույք</t>
  </si>
  <si>
    <t>Հրահանգիչ</t>
  </si>
  <si>
    <t>&lt;&lt;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</si>
  <si>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Երաժիշտ</t>
  </si>
  <si>
    <t>4.3</t>
  </si>
  <si>
    <t xml:space="preserve">Պահակ </t>
  </si>
  <si>
    <t>Դաստիարակի օգնական`</t>
  </si>
  <si>
    <t>6.2</t>
  </si>
  <si>
    <t>Բուժքույր՝</t>
  </si>
  <si>
    <t>Օժանդակ աշխատող`</t>
  </si>
  <si>
    <t>Բուժքույր`</t>
  </si>
  <si>
    <t>Պահակ`</t>
  </si>
  <si>
    <t>Պահակ՝</t>
  </si>
  <si>
    <t>Աշխատակազմի քարտուղար</t>
  </si>
  <si>
    <t>Նելլի Շահնազարյան</t>
  </si>
  <si>
    <t>Կապան  համայնքի ավագանու</t>
  </si>
  <si>
    <t>12.1</t>
  </si>
  <si>
    <t>12.2</t>
  </si>
  <si>
    <t>Հնոցապան /սեզոնային/</t>
  </si>
  <si>
    <t>Հանդերձապան-դռնապահ</t>
  </si>
  <si>
    <t>Պահակ /Սյունիք բնակավայր/</t>
  </si>
  <si>
    <t>Փոխտնօրեն /Սյունիք բնակավայր/</t>
  </si>
  <si>
    <t>Փոխտնօրեն /Արծվանիկ/</t>
  </si>
  <si>
    <t>Փոխտնօրեն /Ծավ բնակավայր/</t>
  </si>
  <si>
    <t>Խոհարար՝</t>
  </si>
  <si>
    <t>Փոխտնօրեն /Դավիթ Բեկ/</t>
  </si>
  <si>
    <t>Փոխտնօրեն /Բարաբաթում թաղամաս/</t>
  </si>
  <si>
    <t>Դաստիարակի օգնական՝</t>
  </si>
  <si>
    <t xml:space="preserve">2018թ. մայիսի 15-ի թիվ        Ա որոշման </t>
  </si>
  <si>
    <t>Հավելված N 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</si>
</sst>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"/>
    <numFmt numFmtId="179" formatCode="#,##0.000"/>
    <numFmt numFmtId="180" formatCode="#,##0.0000"/>
    <numFmt numFmtId="181" formatCode="0.0000"/>
    <numFmt numFmtId="182" formatCode="0.00000"/>
    <numFmt numFmtId="183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18" t="s">
        <v>55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8.7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0</v>
      </c>
      <c r="B4" s="18"/>
      <c r="C4" s="18"/>
      <c r="D4" s="18"/>
      <c r="E4" s="18"/>
      <c r="F4" s="18"/>
      <c r="G4" s="18"/>
    </row>
    <row r="5" spans="1:3" ht="15" customHeight="1">
      <c r="A5" s="3">
        <v>1</v>
      </c>
      <c r="B5" s="6" t="s">
        <v>49</v>
      </c>
      <c r="C5" s="6"/>
    </row>
    <row r="6" spans="1:4" ht="15" customHeight="1">
      <c r="A6" s="3">
        <v>2</v>
      </c>
      <c r="B6" s="21" t="s">
        <v>2</v>
      </c>
      <c r="C6" s="21"/>
      <c r="D6" s="21"/>
    </row>
    <row r="7" ht="9" customHeight="1"/>
    <row r="8" spans="1:7" ht="29.2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D9+D9*10%</f>
        <v>121000</v>
      </c>
      <c r="G9" s="5">
        <f>F9*C9</f>
        <v>121000</v>
      </c>
    </row>
    <row r="10" spans="1:7" ht="16.5" customHeight="1">
      <c r="A10" s="5">
        <v>2</v>
      </c>
      <c r="B10" s="2" t="s">
        <v>97</v>
      </c>
      <c r="C10" s="5">
        <v>1</v>
      </c>
      <c r="D10" s="5"/>
      <c r="E10" s="5"/>
      <c r="F10" s="5">
        <v>100000</v>
      </c>
      <c r="G10" s="5">
        <f>C10*F10</f>
        <v>100000</v>
      </c>
    </row>
    <row r="11" spans="1:7" ht="16.5" customHeight="1">
      <c r="A11" s="5">
        <v>3</v>
      </c>
      <c r="B11" s="2" t="s">
        <v>7</v>
      </c>
      <c r="C11" s="5">
        <v>1</v>
      </c>
      <c r="D11" s="5">
        <v>80000</v>
      </c>
      <c r="E11" s="5">
        <f aca="true" t="shared" si="0" ref="E11:E32">C11*D11</f>
        <v>80000</v>
      </c>
      <c r="F11" s="5">
        <f aca="true" t="shared" si="1" ref="F11:F32">D11+D11*10%</f>
        <v>88000</v>
      </c>
      <c r="G11" s="5">
        <f aca="true" t="shared" si="2" ref="G11:G32">F11*C11</f>
        <v>88000</v>
      </c>
    </row>
    <row r="12" spans="1:7" ht="16.5" customHeight="1">
      <c r="A12" s="5">
        <v>4</v>
      </c>
      <c r="B12" s="2" t="s">
        <v>66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5</v>
      </c>
      <c r="B13" s="2" t="s">
        <v>10</v>
      </c>
      <c r="C13" s="5">
        <f>C15+C14+C16</f>
        <v>11.3</v>
      </c>
      <c r="D13" s="5">
        <f>D14+D15+D16</f>
        <v>240000</v>
      </c>
      <c r="E13" s="5">
        <f>E14+E15+E16</f>
        <v>902200</v>
      </c>
      <c r="F13" s="5"/>
      <c r="G13" s="16">
        <f>G14+G15+G16</f>
        <v>992420</v>
      </c>
    </row>
    <row r="14" spans="1:7" ht="16.5" customHeight="1">
      <c r="A14" s="5">
        <v>4.1</v>
      </c>
      <c r="B14" s="2" t="s">
        <v>8</v>
      </c>
      <c r="C14" s="5">
        <v>4.65</v>
      </c>
      <c r="D14" s="5">
        <v>84000</v>
      </c>
      <c r="E14" s="5">
        <f t="shared" si="0"/>
        <v>390600.00000000006</v>
      </c>
      <c r="F14" s="5">
        <f t="shared" si="1"/>
        <v>92400</v>
      </c>
      <c r="G14" s="5">
        <f t="shared" si="2"/>
        <v>429660.00000000006</v>
      </c>
    </row>
    <row r="15" spans="1:7" ht="16.5" customHeight="1">
      <c r="A15" s="5">
        <v>5.2</v>
      </c>
      <c r="B15" s="2" t="s">
        <v>9</v>
      </c>
      <c r="C15" s="5">
        <v>1.55</v>
      </c>
      <c r="D15" s="5">
        <v>80000</v>
      </c>
      <c r="E15" s="5">
        <f t="shared" si="0"/>
        <v>124000</v>
      </c>
      <c r="F15" s="5">
        <f t="shared" si="1"/>
        <v>88000</v>
      </c>
      <c r="G15" s="5">
        <f t="shared" si="2"/>
        <v>136400</v>
      </c>
    </row>
    <row r="16" spans="1:7" ht="16.5" customHeight="1">
      <c r="A16" s="5">
        <v>5.3</v>
      </c>
      <c r="B16" s="2" t="s">
        <v>11</v>
      </c>
      <c r="C16" s="5">
        <v>5.1</v>
      </c>
      <c r="D16" s="5">
        <v>76000</v>
      </c>
      <c r="E16" s="5">
        <f t="shared" si="0"/>
        <v>387600</v>
      </c>
      <c r="F16" s="5">
        <f t="shared" si="1"/>
        <v>83600</v>
      </c>
      <c r="G16" s="5">
        <f t="shared" si="2"/>
        <v>426359.99999999994</v>
      </c>
    </row>
    <row r="17" spans="1:7" ht="16.5" customHeight="1">
      <c r="A17" s="5">
        <v>6</v>
      </c>
      <c r="B17" s="2" t="s">
        <v>12</v>
      </c>
      <c r="C17" s="5">
        <f>C18+C19</f>
        <v>2</v>
      </c>
      <c r="D17" s="5">
        <v>72000</v>
      </c>
      <c r="E17" s="5">
        <f t="shared" si="0"/>
        <v>144000</v>
      </c>
      <c r="F17" s="5"/>
      <c r="G17" s="16">
        <f>G18+G19</f>
        <v>162800</v>
      </c>
    </row>
    <row r="18" spans="1:7" ht="16.5" customHeight="1">
      <c r="A18" s="5">
        <v>6.1</v>
      </c>
      <c r="B18" s="2" t="s">
        <v>8</v>
      </c>
      <c r="C18" s="5">
        <v>2</v>
      </c>
      <c r="D18" s="5">
        <v>74000</v>
      </c>
      <c r="E18" s="5">
        <f t="shared" si="0"/>
        <v>148000</v>
      </c>
      <c r="F18" s="5">
        <f t="shared" si="1"/>
        <v>81400</v>
      </c>
      <c r="G18" s="5">
        <f t="shared" si="2"/>
        <v>162800</v>
      </c>
    </row>
    <row r="19" spans="1:7" ht="16.5" customHeight="1">
      <c r="A19" s="5">
        <v>6.2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v>0</v>
      </c>
    </row>
    <row r="20" spans="1:7" ht="16.5" customHeight="1">
      <c r="A20" s="5">
        <v>7</v>
      </c>
      <c r="B20" s="2" t="s">
        <v>82</v>
      </c>
      <c r="C20" s="5">
        <f>C21+C22</f>
        <v>8</v>
      </c>
      <c r="D20" s="5"/>
      <c r="E20" s="5"/>
      <c r="F20" s="5"/>
      <c r="G20" s="16">
        <f>G21+G22</f>
        <v>598400</v>
      </c>
    </row>
    <row r="21" spans="1:7" ht="16.5" customHeight="1">
      <c r="A21" s="5">
        <v>7.1</v>
      </c>
      <c r="B21" s="2" t="s">
        <v>13</v>
      </c>
      <c r="C21" s="5">
        <v>5</v>
      </c>
      <c r="D21" s="5">
        <v>66200</v>
      </c>
      <c r="E21" s="5">
        <f t="shared" si="0"/>
        <v>331000</v>
      </c>
      <c r="F21" s="5">
        <f t="shared" si="1"/>
        <v>72820</v>
      </c>
      <c r="G21" s="5">
        <f t="shared" si="2"/>
        <v>364100</v>
      </c>
    </row>
    <row r="22" spans="1:7" ht="16.5" customHeight="1">
      <c r="A22" s="5">
        <v>7.2</v>
      </c>
      <c r="B22" s="2" t="s">
        <v>13</v>
      </c>
      <c r="C22" s="5">
        <v>3</v>
      </c>
      <c r="D22" s="5">
        <v>71000</v>
      </c>
      <c r="E22" s="5">
        <f t="shared" si="0"/>
        <v>213000</v>
      </c>
      <c r="F22" s="5">
        <f t="shared" si="1"/>
        <v>78100</v>
      </c>
      <c r="G22" s="5">
        <f t="shared" si="2"/>
        <v>234300</v>
      </c>
    </row>
    <row r="23" spans="1:7" ht="16.5" customHeight="1">
      <c r="A23" s="5">
        <v>8</v>
      </c>
      <c r="B23" s="2" t="s">
        <v>14</v>
      </c>
      <c r="C23" s="5">
        <v>1.5</v>
      </c>
      <c r="D23" s="5">
        <v>66200</v>
      </c>
      <c r="E23" s="5">
        <f t="shared" si="0"/>
        <v>99300</v>
      </c>
      <c r="F23" s="5">
        <f t="shared" si="1"/>
        <v>72820</v>
      </c>
      <c r="G23" s="5">
        <f t="shared" si="2"/>
        <v>109230</v>
      </c>
    </row>
    <row r="24" spans="1:7" ht="16.5" customHeight="1">
      <c r="A24" s="5">
        <v>9</v>
      </c>
      <c r="B24" s="2" t="s">
        <v>15</v>
      </c>
      <c r="C24" s="5">
        <v>2</v>
      </c>
      <c r="D24" s="5">
        <v>66200</v>
      </c>
      <c r="E24" s="5">
        <f t="shared" si="0"/>
        <v>132400</v>
      </c>
      <c r="F24" s="5">
        <f t="shared" si="1"/>
        <v>72820</v>
      </c>
      <c r="G24" s="5">
        <f t="shared" si="2"/>
        <v>145640</v>
      </c>
    </row>
    <row r="25" spans="1:7" ht="16.5" customHeight="1">
      <c r="A25" s="5">
        <v>10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11</v>
      </c>
      <c r="B26" s="2" t="s">
        <v>17</v>
      </c>
      <c r="C26" s="5">
        <v>1.5</v>
      </c>
      <c r="D26" s="5">
        <v>66200</v>
      </c>
      <c r="E26" s="5">
        <f t="shared" si="0"/>
        <v>99300</v>
      </c>
      <c r="F26" s="5">
        <f t="shared" si="1"/>
        <v>72820</v>
      </c>
      <c r="G26" s="5">
        <f t="shared" si="2"/>
        <v>109230</v>
      </c>
    </row>
    <row r="27" spans="1:7" ht="16.5" customHeight="1">
      <c r="A27" s="5">
        <v>12</v>
      </c>
      <c r="B27" s="2" t="s">
        <v>18</v>
      </c>
      <c r="C27" s="5">
        <v>1.5</v>
      </c>
      <c r="D27" s="5">
        <v>66200</v>
      </c>
      <c r="E27" s="5">
        <f t="shared" si="0"/>
        <v>99300</v>
      </c>
      <c r="F27" s="5">
        <f t="shared" si="1"/>
        <v>72820</v>
      </c>
      <c r="G27" s="5">
        <f t="shared" si="2"/>
        <v>109230</v>
      </c>
    </row>
    <row r="28" spans="1:7" ht="16.5" customHeight="1">
      <c r="A28" s="5">
        <v>13</v>
      </c>
      <c r="B28" s="2" t="s">
        <v>19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14</v>
      </c>
      <c r="B29" s="2" t="s">
        <v>88</v>
      </c>
      <c r="C29" s="5">
        <f>+C30+C31</f>
        <v>2</v>
      </c>
      <c r="D29" s="5"/>
      <c r="E29" s="5"/>
      <c r="F29" s="5"/>
      <c r="G29" s="5">
        <f>G30+G31</f>
        <v>150820</v>
      </c>
    </row>
    <row r="30" spans="1:7" ht="16.5" customHeight="1">
      <c r="A30" s="5">
        <v>14.1</v>
      </c>
      <c r="B30" s="2" t="s">
        <v>20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16.5" customHeight="1">
      <c r="A31" s="5">
        <v>14.2</v>
      </c>
      <c r="B31" s="2" t="s">
        <v>96</v>
      </c>
      <c r="C31" s="5">
        <v>1</v>
      </c>
      <c r="D31" s="5"/>
      <c r="E31" s="5"/>
      <c r="F31" s="5">
        <v>78000</v>
      </c>
      <c r="G31" s="5">
        <f t="shared" si="2"/>
        <v>78000</v>
      </c>
    </row>
    <row r="32" spans="1:7" ht="33.75" customHeight="1">
      <c r="A32" s="5">
        <v>15</v>
      </c>
      <c r="B32" s="2" t="s">
        <v>23</v>
      </c>
      <c r="C32" s="5">
        <v>1</v>
      </c>
      <c r="D32" s="5">
        <v>66200</v>
      </c>
      <c r="E32" s="5">
        <f t="shared" si="0"/>
        <v>66200</v>
      </c>
      <c r="F32" s="5">
        <f t="shared" si="1"/>
        <v>72820</v>
      </c>
      <c r="G32" s="5">
        <f t="shared" si="2"/>
        <v>72820</v>
      </c>
    </row>
    <row r="33" spans="1:7" ht="23.25" customHeight="1">
      <c r="A33" s="19" t="s">
        <v>21</v>
      </c>
      <c r="B33" s="20"/>
      <c r="C33" s="4">
        <f>C9+C10+C11+C12+C13+C17+C20+C23+C24+C25+C26+C27+C28+C29+C32</f>
        <v>36.8</v>
      </c>
      <c r="D33" s="4">
        <f>D9+D10+D11+D12+D13+D17+D20+D23+D24+D25+D26+D27+D28+D29+D32</f>
        <v>1041200</v>
      </c>
      <c r="E33" s="4">
        <f>E9+E10+E11+E12+E13+E17+E20+E23+E24+E25+E26+E27+E28+E29+E32</f>
        <v>1940900</v>
      </c>
      <c r="F33" s="4"/>
      <c r="G33" s="4">
        <f>G9+G10+G11+G12+G13+G17+G20+G23+G24+G25+G26+G27+G28+G29+G32</f>
        <v>2988610</v>
      </c>
    </row>
    <row r="37" spans="1:6" ht="24.75" customHeight="1">
      <c r="A37" s="18" t="s">
        <v>89</v>
      </c>
      <c r="B37" s="18"/>
      <c r="C37" s="17" t="s">
        <v>90</v>
      </c>
      <c r="D37" s="17"/>
      <c r="E37" s="17"/>
      <c r="F37" s="17"/>
    </row>
  </sheetData>
  <sheetProtection/>
  <mergeCells count="8">
    <mergeCell ref="C37:F37"/>
    <mergeCell ref="A4:G4"/>
    <mergeCell ref="A33:B33"/>
    <mergeCell ref="B6:D6"/>
    <mergeCell ref="C1:G1"/>
    <mergeCell ref="C2:G2"/>
    <mergeCell ref="A37:B37"/>
    <mergeCell ref="C3:G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18" t="s">
        <v>105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28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52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8">C10*D10</f>
        <v>80000</v>
      </c>
      <c r="F10" s="5">
        <f aca="true" t="shared" si="1" ref="F10:F28">D10*110%</f>
        <v>88000</v>
      </c>
      <c r="G10" s="5">
        <f aca="true" t="shared" si="2" ref="G10:G28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16.5" customHeight="1">
      <c r="A12" s="5">
        <v>4</v>
      </c>
      <c r="B12" s="2" t="s">
        <v>10</v>
      </c>
      <c r="C12" s="5">
        <f>C13+C14+C15</f>
        <v>7.75</v>
      </c>
      <c r="D12" s="5">
        <f>D13+D14+D15</f>
        <v>240000</v>
      </c>
      <c r="E12" s="5">
        <f>E13+E14+E15</f>
        <v>0</v>
      </c>
      <c r="F12" s="5"/>
      <c r="G12" s="16">
        <f>G13+G14+G15</f>
        <v>671770.0000000001</v>
      </c>
    </row>
    <row r="13" spans="1:7" ht="16.5" customHeight="1">
      <c r="A13" s="5">
        <v>4.1</v>
      </c>
      <c r="B13" s="2" t="s">
        <v>8</v>
      </c>
      <c r="C13" s="5">
        <v>2.325</v>
      </c>
      <c r="D13" s="5">
        <v>84000</v>
      </c>
      <c r="E13" s="5"/>
      <c r="F13" s="5">
        <f t="shared" si="1"/>
        <v>92400.00000000001</v>
      </c>
      <c r="G13" s="5">
        <f t="shared" si="2"/>
        <v>214830.00000000006</v>
      </c>
    </row>
    <row r="14" spans="1:7" ht="16.5" customHeight="1">
      <c r="A14" s="5">
        <v>4.2</v>
      </c>
      <c r="B14" s="2" t="s">
        <v>9</v>
      </c>
      <c r="C14" s="5">
        <v>0.775</v>
      </c>
      <c r="D14" s="5">
        <v>80000</v>
      </c>
      <c r="E14" s="5"/>
      <c r="F14" s="5">
        <f t="shared" si="1"/>
        <v>88000</v>
      </c>
      <c r="G14" s="5">
        <f t="shared" si="2"/>
        <v>68200</v>
      </c>
    </row>
    <row r="15" spans="1:7" ht="16.5" customHeight="1">
      <c r="A15" s="5">
        <v>4.3</v>
      </c>
      <c r="B15" s="2" t="s">
        <v>11</v>
      </c>
      <c r="C15" s="5">
        <v>4.65</v>
      </c>
      <c r="D15" s="5">
        <v>76000</v>
      </c>
      <c r="E15" s="5"/>
      <c r="F15" s="5">
        <f t="shared" si="1"/>
        <v>83600</v>
      </c>
      <c r="G15" s="5">
        <f t="shared" si="2"/>
        <v>388740.00000000006</v>
      </c>
    </row>
    <row r="16" spans="1:7" ht="16.5" customHeight="1">
      <c r="A16" s="5">
        <v>5</v>
      </c>
      <c r="B16" s="2" t="s">
        <v>12</v>
      </c>
      <c r="C16" s="5">
        <f>C17+C18</f>
        <v>1.25</v>
      </c>
      <c r="D16" s="5">
        <f>D17+D18</f>
        <v>144000</v>
      </c>
      <c r="E16" s="5">
        <f>E17+E18</f>
        <v>0</v>
      </c>
      <c r="F16" s="5"/>
      <c r="G16" s="16">
        <f>G17+G18</f>
        <v>101750</v>
      </c>
    </row>
    <row r="17" spans="1:7" ht="16.5" customHeight="1">
      <c r="A17" s="5">
        <v>5.1</v>
      </c>
      <c r="B17" s="2" t="s">
        <v>8</v>
      </c>
      <c r="C17" s="5">
        <v>1.25</v>
      </c>
      <c r="D17" s="5">
        <v>74000</v>
      </c>
      <c r="E17" s="5"/>
      <c r="F17" s="5">
        <f t="shared" si="1"/>
        <v>81400</v>
      </c>
      <c r="G17" s="5">
        <f t="shared" si="2"/>
        <v>101750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82</v>
      </c>
      <c r="C19" s="5">
        <f>C20+C21</f>
        <v>5</v>
      </c>
      <c r="D19" s="5"/>
      <c r="E19" s="5"/>
      <c r="F19" s="5"/>
      <c r="G19" s="16">
        <f>G20+G21</f>
        <v>374660</v>
      </c>
    </row>
    <row r="20" spans="1:7" ht="16.5" customHeight="1">
      <c r="A20" s="5">
        <v>6.1</v>
      </c>
      <c r="B20" s="2" t="s">
        <v>13</v>
      </c>
      <c r="C20" s="5">
        <v>3</v>
      </c>
      <c r="D20" s="5">
        <v>66200</v>
      </c>
      <c r="E20" s="5">
        <f t="shared" si="0"/>
        <v>198600</v>
      </c>
      <c r="F20" s="5">
        <f t="shared" si="1"/>
        <v>72820</v>
      </c>
      <c r="G20" s="5">
        <f t="shared" si="2"/>
        <v>218460</v>
      </c>
    </row>
    <row r="21" spans="1:7" ht="16.5" customHeight="1">
      <c r="A21" s="5">
        <v>6.2</v>
      </c>
      <c r="B21" s="2" t="s">
        <v>13</v>
      </c>
      <c r="C21" s="5">
        <v>2</v>
      </c>
      <c r="D21" s="5">
        <v>71000</v>
      </c>
      <c r="E21" s="5">
        <f t="shared" si="0"/>
        <v>142000</v>
      </c>
      <c r="F21" s="5">
        <f t="shared" si="1"/>
        <v>78100</v>
      </c>
      <c r="G21" s="5">
        <f t="shared" si="2"/>
        <v>156200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f t="shared" si="1"/>
        <v>72820</v>
      </c>
      <c r="G22" s="5">
        <f t="shared" si="2"/>
        <v>72820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42" customHeight="1">
      <c r="A28" s="5">
        <v>13</v>
      </c>
      <c r="B28" s="2" t="s">
        <v>23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23.25" customHeight="1">
      <c r="A29" s="19" t="s">
        <v>21</v>
      </c>
      <c r="B29" s="20"/>
      <c r="C29" s="4">
        <f>C9+C10+C11+C12+C16+C19+C22+C23+C24+C25+C26+C27+C28</f>
        <v>24</v>
      </c>
      <c r="D29" s="4">
        <f>D9+D10+D11+D12+D16+D19+D22+D23+D24+D25+D26+D27+D28</f>
        <v>1113200</v>
      </c>
      <c r="E29" s="4">
        <f>E9+E10+E11+E12+E16+E19+E22+E23+E24+E25+E26+E27+E28</f>
        <v>729200</v>
      </c>
      <c r="F29" s="4"/>
      <c r="G29" s="4">
        <f>G9+G10+G11+G12+G16+G19+G22+G23+G24+G25+G26+G27+G28</f>
        <v>1950300</v>
      </c>
    </row>
    <row r="35" spans="1:6" ht="14.25" customHeight="1">
      <c r="A35" s="18" t="s">
        <v>89</v>
      </c>
      <c r="B35" s="18"/>
      <c r="C35" s="17" t="s">
        <v>90</v>
      </c>
      <c r="D35" s="17"/>
      <c r="E35" s="17"/>
      <c r="F35" s="17"/>
    </row>
  </sheetData>
  <sheetProtection/>
  <mergeCells count="8">
    <mergeCell ref="C35:F35"/>
    <mergeCell ref="C3:G3"/>
    <mergeCell ref="A4:G4"/>
    <mergeCell ref="B6:F6"/>
    <mergeCell ref="A29:B29"/>
    <mergeCell ref="C1:G1"/>
    <mergeCell ref="C2:G2"/>
    <mergeCell ref="A35:B3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18" t="s">
        <v>64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29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52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9">C10*D10</f>
        <v>80000</v>
      </c>
      <c r="F10" s="5">
        <f aca="true" t="shared" si="1" ref="F10:F29">D10*110%</f>
        <v>88000</v>
      </c>
      <c r="G10" s="5">
        <f aca="true" t="shared" si="2" ref="G10:G29">F10*C10</f>
        <v>88000</v>
      </c>
    </row>
    <row r="11" spans="1:7" ht="16.5" customHeight="1">
      <c r="A11" s="5">
        <v>3</v>
      </c>
      <c r="B11" s="2" t="s">
        <v>66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16.5" customHeight="1">
      <c r="A12" s="5">
        <v>4</v>
      </c>
      <c r="B12" s="2" t="s">
        <v>10</v>
      </c>
      <c r="C12" s="5">
        <f>C13+C14+C15</f>
        <v>7.75</v>
      </c>
      <c r="D12" s="5">
        <f>D13+D14+D15</f>
        <v>240000</v>
      </c>
      <c r="E12" s="5">
        <f>E13+E14+E15</f>
        <v>0</v>
      </c>
      <c r="F12" s="5"/>
      <c r="G12" s="16">
        <f>G13+G14+G15</f>
        <v>688820.0000000001</v>
      </c>
    </row>
    <row r="13" spans="1:7" ht="16.5" customHeight="1">
      <c r="A13" s="5">
        <v>4.1</v>
      </c>
      <c r="B13" s="2" t="s">
        <v>8</v>
      </c>
      <c r="C13" s="5">
        <v>3.875</v>
      </c>
      <c r="D13" s="5">
        <v>84000</v>
      </c>
      <c r="E13" s="5"/>
      <c r="F13" s="5">
        <f t="shared" si="1"/>
        <v>92400.00000000001</v>
      </c>
      <c r="G13" s="5">
        <f t="shared" si="2"/>
        <v>358050.00000000006</v>
      </c>
    </row>
    <row r="14" spans="1:7" ht="16.5" customHeight="1">
      <c r="A14" s="5">
        <v>4.2</v>
      </c>
      <c r="B14" s="2" t="s">
        <v>9</v>
      </c>
      <c r="C14" s="5">
        <v>1.55</v>
      </c>
      <c r="D14" s="5">
        <v>80000</v>
      </c>
      <c r="E14" s="5"/>
      <c r="F14" s="5">
        <f t="shared" si="1"/>
        <v>88000</v>
      </c>
      <c r="G14" s="5">
        <f t="shared" si="2"/>
        <v>136400</v>
      </c>
    </row>
    <row r="15" spans="1:7" ht="16.5" customHeight="1">
      <c r="A15" s="5">
        <v>4.3</v>
      </c>
      <c r="B15" s="2" t="s">
        <v>11</v>
      </c>
      <c r="C15" s="5">
        <v>2.325</v>
      </c>
      <c r="D15" s="5">
        <v>76000</v>
      </c>
      <c r="E15" s="5"/>
      <c r="F15" s="5">
        <f t="shared" si="1"/>
        <v>83600</v>
      </c>
      <c r="G15" s="5">
        <f t="shared" si="2"/>
        <v>194370.00000000003</v>
      </c>
    </row>
    <row r="16" spans="1:7" ht="16.5" customHeight="1">
      <c r="A16" s="5">
        <v>5</v>
      </c>
      <c r="B16" s="2" t="s">
        <v>12</v>
      </c>
      <c r="C16" s="5">
        <f>C17+C18</f>
        <v>1.25</v>
      </c>
      <c r="D16" s="5">
        <f>D17+D18</f>
        <v>144000</v>
      </c>
      <c r="E16" s="5">
        <f>E17+E18</f>
        <v>0</v>
      </c>
      <c r="F16" s="5"/>
      <c r="G16" s="16">
        <f>G17+G18</f>
        <v>101750</v>
      </c>
    </row>
    <row r="17" spans="1:7" ht="16.5" customHeight="1">
      <c r="A17" s="5">
        <v>5.1</v>
      </c>
      <c r="B17" s="2" t="s">
        <v>8</v>
      </c>
      <c r="C17" s="5">
        <v>1.25</v>
      </c>
      <c r="D17" s="5">
        <v>74000</v>
      </c>
      <c r="E17" s="5"/>
      <c r="F17" s="5">
        <f t="shared" si="1"/>
        <v>81400</v>
      </c>
      <c r="G17" s="5">
        <f t="shared" si="2"/>
        <v>101750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82</v>
      </c>
      <c r="C19" s="5">
        <f>C20+C21</f>
        <v>5</v>
      </c>
      <c r="D19" s="5"/>
      <c r="E19" s="5"/>
      <c r="F19" s="5"/>
      <c r="G19" s="16">
        <f>G20+G21</f>
        <v>385220</v>
      </c>
    </row>
    <row r="20" spans="1:7" ht="16.5" customHeight="1">
      <c r="A20" s="5">
        <v>6.1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5">
        <f t="shared" si="1"/>
        <v>72820</v>
      </c>
      <c r="G20" s="5">
        <f t="shared" si="2"/>
        <v>72820</v>
      </c>
    </row>
    <row r="21" spans="1:7" ht="16.5" customHeight="1">
      <c r="A21" s="5">
        <v>6.2</v>
      </c>
      <c r="B21" s="2" t="s">
        <v>13</v>
      </c>
      <c r="C21" s="5">
        <v>4</v>
      </c>
      <c r="D21" s="5">
        <v>71000</v>
      </c>
      <c r="E21" s="5">
        <f t="shared" si="0"/>
        <v>284000</v>
      </c>
      <c r="F21" s="5">
        <f t="shared" si="1"/>
        <v>78100</v>
      </c>
      <c r="G21" s="5">
        <f t="shared" si="2"/>
        <v>312400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f t="shared" si="1"/>
        <v>72820</v>
      </c>
      <c r="G22" s="5">
        <f t="shared" si="2"/>
        <v>72820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13</v>
      </c>
      <c r="B28" s="2" t="s">
        <v>20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42.75" customHeight="1">
      <c r="A29" s="5">
        <v>14</v>
      </c>
      <c r="B29" s="2" t="s">
        <v>23</v>
      </c>
      <c r="C29" s="5">
        <v>1</v>
      </c>
      <c r="D29" s="5">
        <v>71000</v>
      </c>
      <c r="E29" s="5">
        <f t="shared" si="0"/>
        <v>71000</v>
      </c>
      <c r="F29" s="5">
        <f t="shared" si="1"/>
        <v>78100</v>
      </c>
      <c r="G29" s="5">
        <f t="shared" si="2"/>
        <v>78100</v>
      </c>
    </row>
    <row r="30" spans="1:7" ht="23.25" customHeight="1">
      <c r="A30" s="19" t="s">
        <v>21</v>
      </c>
      <c r="B30" s="20"/>
      <c r="C30" s="4">
        <f>C9+C10+C11+C12+C16+C19+C22+C23+C24+C25+C26+C27+C28+C29</f>
        <v>25</v>
      </c>
      <c r="D30" s="4">
        <f>D9+D10+D11+D12+D16+D19+D22+D23+D24+D25+D26+D27+D28+D29</f>
        <v>1179400</v>
      </c>
      <c r="E30" s="4">
        <f>E9+E10+E11+E12+E16+E19+E22+E23+E24+E25+E26+E27+E28+E29</f>
        <v>795400</v>
      </c>
      <c r="F30" s="4"/>
      <c r="G30" s="4">
        <f>G9+G10+G11+G12+G16+G19+G22+G23+G24+G25+G26+G27+G28+G29</f>
        <v>2050730</v>
      </c>
    </row>
    <row r="34" spans="1:6" ht="14.25" customHeight="1">
      <c r="A34" s="18" t="s">
        <v>89</v>
      </c>
      <c r="B34" s="18"/>
      <c r="C34" s="17" t="s">
        <v>90</v>
      </c>
      <c r="D34" s="17"/>
      <c r="E34" s="17"/>
      <c r="F34" s="17"/>
    </row>
  </sheetData>
  <sheetProtection/>
  <mergeCells count="8">
    <mergeCell ref="C34:F34"/>
    <mergeCell ref="C3:G3"/>
    <mergeCell ref="A4:G4"/>
    <mergeCell ref="B6:F6"/>
    <mergeCell ref="A30:B30"/>
    <mergeCell ref="C1:G1"/>
    <mergeCell ref="C2:G2"/>
    <mergeCell ref="A34:B3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18" t="s">
        <v>65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57" customHeight="1">
      <c r="A4" s="18" t="s">
        <v>78</v>
      </c>
      <c r="B4" s="18"/>
      <c r="C4" s="18"/>
      <c r="D4" s="18"/>
      <c r="E4" s="18"/>
      <c r="F4" s="18"/>
      <c r="G4" s="18"/>
    </row>
    <row r="6" spans="1:7" ht="30" customHeight="1">
      <c r="A6" s="9" t="s">
        <v>3</v>
      </c>
      <c r="B6" s="9" t="s">
        <v>4</v>
      </c>
      <c r="C6" s="9" t="s">
        <v>5</v>
      </c>
      <c r="D6" s="8" t="s">
        <v>54</v>
      </c>
      <c r="E6" s="4" t="s">
        <v>67</v>
      </c>
      <c r="F6" s="14" t="s">
        <v>54</v>
      </c>
      <c r="G6" s="4" t="s">
        <v>67</v>
      </c>
    </row>
    <row r="7" spans="1:7" ht="21.75" customHeight="1">
      <c r="A7" s="4" t="s">
        <v>69</v>
      </c>
      <c r="B7" s="10" t="s">
        <v>70</v>
      </c>
      <c r="C7" s="5"/>
      <c r="D7" s="5"/>
      <c r="E7" s="5"/>
      <c r="F7" s="5"/>
      <c r="G7" s="5"/>
    </row>
    <row r="8" spans="1:7" ht="21.75" customHeight="1">
      <c r="A8" s="5">
        <v>1</v>
      </c>
      <c r="B8" s="2" t="s">
        <v>6</v>
      </c>
      <c r="C8" s="5">
        <v>1</v>
      </c>
      <c r="D8" s="5">
        <v>95000</v>
      </c>
      <c r="E8" s="5">
        <f>D8*C8</f>
        <v>95000</v>
      </c>
      <c r="F8" s="5">
        <f>D8*110%</f>
        <v>104500.00000000001</v>
      </c>
      <c r="G8" s="5">
        <f>F8*C8</f>
        <v>104500.00000000001</v>
      </c>
    </row>
    <row r="9" spans="1:7" ht="21.75" customHeight="1">
      <c r="A9" s="5">
        <v>2</v>
      </c>
      <c r="B9" s="2" t="s">
        <v>66</v>
      </c>
      <c r="C9" s="5">
        <v>1</v>
      </c>
      <c r="D9" s="5">
        <v>71000</v>
      </c>
      <c r="E9" s="5">
        <f aca="true" t="shared" si="0" ref="E9:E18">D9*C9</f>
        <v>71000</v>
      </c>
      <c r="F9" s="5">
        <f aca="true" t="shared" si="1" ref="F9:F25">D9*110%</f>
        <v>78100</v>
      </c>
      <c r="G9" s="5">
        <f aca="true" t="shared" si="2" ref="G9:G18">F9*C9</f>
        <v>78100</v>
      </c>
    </row>
    <row r="10" spans="1:7" ht="21.75" customHeight="1">
      <c r="A10" s="5">
        <v>3</v>
      </c>
      <c r="B10" s="2" t="s">
        <v>77</v>
      </c>
      <c r="C10" s="5">
        <v>1</v>
      </c>
      <c r="D10" s="5">
        <v>66200</v>
      </c>
      <c r="E10" s="5">
        <f t="shared" si="0"/>
        <v>66200</v>
      </c>
      <c r="F10" s="5">
        <f t="shared" si="1"/>
        <v>72820</v>
      </c>
      <c r="G10" s="5">
        <f t="shared" si="2"/>
        <v>72820</v>
      </c>
    </row>
    <row r="11" spans="1:7" ht="21.75" customHeight="1">
      <c r="A11" s="5">
        <v>4</v>
      </c>
      <c r="B11" s="2" t="s">
        <v>75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.75" customHeight="1">
      <c r="A12" s="5">
        <v>5</v>
      </c>
      <c r="B12" s="2" t="s">
        <v>79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6</v>
      </c>
      <c r="B13" s="2" t="s">
        <v>17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21.75" customHeight="1">
      <c r="A14" s="5">
        <v>7</v>
      </c>
      <c r="B14" s="2" t="s">
        <v>95</v>
      </c>
      <c r="C14" s="5">
        <v>1</v>
      </c>
      <c r="D14" s="5">
        <v>66200</v>
      </c>
      <c r="E14" s="5">
        <f t="shared" si="0"/>
        <v>66200</v>
      </c>
      <c r="F14" s="5">
        <f t="shared" si="1"/>
        <v>72820</v>
      </c>
      <c r="G14" s="5">
        <f t="shared" si="2"/>
        <v>72820</v>
      </c>
    </row>
    <row r="15" spans="1:7" ht="21.75" customHeight="1">
      <c r="A15" s="5">
        <v>8</v>
      </c>
      <c r="B15" s="2" t="s">
        <v>71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21.75" customHeight="1">
      <c r="A16" s="5">
        <v>9</v>
      </c>
      <c r="B16" s="2" t="s">
        <v>87</v>
      </c>
      <c r="C16" s="5">
        <f>C17+C18</f>
        <v>2</v>
      </c>
      <c r="D16" s="5"/>
      <c r="E16" s="5"/>
      <c r="F16" s="5"/>
      <c r="G16" s="5">
        <f>G17+G18</f>
        <v>150920</v>
      </c>
    </row>
    <row r="17" spans="1:7" ht="21.75" customHeight="1">
      <c r="A17" s="5">
        <v>9.1</v>
      </c>
      <c r="B17" s="2" t="s">
        <v>20</v>
      </c>
      <c r="C17" s="5">
        <v>1</v>
      </c>
      <c r="D17" s="5">
        <v>66200</v>
      </c>
      <c r="E17" s="5">
        <f t="shared" si="0"/>
        <v>66200</v>
      </c>
      <c r="F17" s="5">
        <f t="shared" si="1"/>
        <v>72820</v>
      </c>
      <c r="G17" s="5">
        <f t="shared" si="2"/>
        <v>72820</v>
      </c>
    </row>
    <row r="18" spans="1:7" ht="21.75" customHeight="1">
      <c r="A18" s="5">
        <v>9.2</v>
      </c>
      <c r="B18" s="2" t="s">
        <v>20</v>
      </c>
      <c r="C18" s="5">
        <v>1</v>
      </c>
      <c r="D18" s="5">
        <v>71000</v>
      </c>
      <c r="E18" s="5">
        <f t="shared" si="0"/>
        <v>71000</v>
      </c>
      <c r="F18" s="5">
        <f t="shared" si="1"/>
        <v>78100</v>
      </c>
      <c r="G18" s="5">
        <f t="shared" si="2"/>
        <v>78100</v>
      </c>
    </row>
    <row r="19" spans="1:7" ht="21.75" customHeight="1">
      <c r="A19" s="19" t="s">
        <v>21</v>
      </c>
      <c r="B19" s="20"/>
      <c r="C19" s="13">
        <f>SUM(C8:C18)-C16</f>
        <v>10</v>
      </c>
      <c r="D19" s="4"/>
      <c r="E19" s="4">
        <f>SUM(E8:E18)</f>
        <v>700400</v>
      </c>
      <c r="F19" s="4"/>
      <c r="G19" s="4">
        <f>SUM(G8:G18)-G16</f>
        <v>770440</v>
      </c>
    </row>
    <row r="20" spans="1:7" ht="29.25" customHeight="1">
      <c r="A20" s="4" t="s">
        <v>72</v>
      </c>
      <c r="B20" s="10" t="s">
        <v>73</v>
      </c>
      <c r="C20" s="5"/>
      <c r="D20" s="5"/>
      <c r="E20" s="5"/>
      <c r="F20" s="5"/>
      <c r="G20" s="5"/>
    </row>
    <row r="21" spans="1:7" ht="21.75" customHeight="1">
      <c r="A21" s="5">
        <v>10</v>
      </c>
      <c r="B21" s="2" t="s">
        <v>76</v>
      </c>
      <c r="C21" s="12">
        <v>7</v>
      </c>
      <c r="D21" s="5">
        <v>67100</v>
      </c>
      <c r="E21" s="5">
        <f>D21*C21</f>
        <v>469700</v>
      </c>
      <c r="F21" s="5">
        <f t="shared" si="1"/>
        <v>73810</v>
      </c>
      <c r="G21" s="5">
        <f>F21*C21</f>
        <v>516670</v>
      </c>
    </row>
    <row r="22" spans="1:7" ht="21.75" customHeight="1">
      <c r="A22" s="5">
        <v>10.1</v>
      </c>
      <c r="B22" s="2" t="s">
        <v>8</v>
      </c>
      <c r="C22" s="12"/>
      <c r="D22" s="5">
        <v>68000</v>
      </c>
      <c r="E22" s="5"/>
      <c r="F22" s="5">
        <f t="shared" si="1"/>
        <v>74800</v>
      </c>
      <c r="G22" s="5">
        <f>F22*C22</f>
        <v>0</v>
      </c>
    </row>
    <row r="23" spans="1:7" ht="21.75" customHeight="1">
      <c r="A23" s="5">
        <v>10.2</v>
      </c>
      <c r="B23" s="2" t="s">
        <v>9</v>
      </c>
      <c r="C23" s="12"/>
      <c r="D23" s="5">
        <v>67100</v>
      </c>
      <c r="E23" s="5"/>
      <c r="F23" s="5">
        <f t="shared" si="1"/>
        <v>73810</v>
      </c>
      <c r="G23" s="5">
        <f>F23*C23</f>
        <v>0</v>
      </c>
    </row>
    <row r="24" spans="1:7" ht="21.75" customHeight="1">
      <c r="A24" s="5">
        <v>10.3</v>
      </c>
      <c r="B24" s="2" t="s">
        <v>11</v>
      </c>
      <c r="C24" s="12"/>
      <c r="D24" s="5">
        <v>66200</v>
      </c>
      <c r="E24" s="5"/>
      <c r="F24" s="5">
        <f t="shared" si="1"/>
        <v>72820</v>
      </c>
      <c r="G24" s="5">
        <f>F24*C24</f>
        <v>0</v>
      </c>
    </row>
    <row r="25" spans="1:7" ht="21.75" customHeight="1">
      <c r="A25" s="5">
        <v>11</v>
      </c>
      <c r="B25" s="2" t="s">
        <v>76</v>
      </c>
      <c r="C25" s="12">
        <v>5</v>
      </c>
      <c r="D25" s="5">
        <v>71000</v>
      </c>
      <c r="E25" s="5">
        <f>D25*C25</f>
        <v>355000</v>
      </c>
      <c r="F25" s="5">
        <f t="shared" si="1"/>
        <v>78100</v>
      </c>
      <c r="G25" s="5">
        <f>F25*C25</f>
        <v>390500</v>
      </c>
    </row>
    <row r="26" spans="1:7" ht="21.75" customHeight="1">
      <c r="A26" s="19" t="s">
        <v>21</v>
      </c>
      <c r="B26" s="20"/>
      <c r="C26" s="11">
        <f>C25+C21</f>
        <v>12</v>
      </c>
      <c r="D26" s="4"/>
      <c r="E26" s="4">
        <f>E25+E21</f>
        <v>824700</v>
      </c>
      <c r="F26" s="4"/>
      <c r="G26" s="4">
        <f>G25+G21</f>
        <v>907170</v>
      </c>
    </row>
    <row r="27" spans="1:7" ht="21.75" customHeight="1">
      <c r="A27" s="19" t="s">
        <v>74</v>
      </c>
      <c r="B27" s="20"/>
      <c r="C27" s="13">
        <f>C26+C19</f>
        <v>22</v>
      </c>
      <c r="D27" s="4"/>
      <c r="E27" s="4">
        <f>E26+E19</f>
        <v>1525100</v>
      </c>
      <c r="F27" s="4"/>
      <c r="G27" s="15">
        <f>G26+G19</f>
        <v>1677610</v>
      </c>
    </row>
    <row r="33" spans="1:6" ht="14.25" customHeight="1">
      <c r="A33" s="18" t="s">
        <v>89</v>
      </c>
      <c r="B33" s="18"/>
      <c r="C33" s="17" t="s">
        <v>90</v>
      </c>
      <c r="D33" s="17"/>
      <c r="E33" s="17"/>
      <c r="F33" s="17"/>
    </row>
  </sheetData>
  <sheetProtection/>
  <mergeCells count="9">
    <mergeCell ref="A33:B33"/>
    <mergeCell ref="C33:F33"/>
    <mergeCell ref="A27:B27"/>
    <mergeCell ref="C1:G1"/>
    <mergeCell ref="C2:G2"/>
    <mergeCell ref="C3:G3"/>
    <mergeCell ref="A4:G4"/>
    <mergeCell ref="A19:B19"/>
    <mergeCell ref="A26:B26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18" t="s">
        <v>56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23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30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53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7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D9+D9*10%</f>
        <v>121000</v>
      </c>
      <c r="G9" s="5">
        <f>F9*C9</f>
        <v>121000</v>
      </c>
    </row>
    <row r="10" spans="1:7" ht="16.5" customHeight="1">
      <c r="A10" s="7">
        <v>2</v>
      </c>
      <c r="B10" s="2" t="s">
        <v>7</v>
      </c>
      <c r="C10" s="5">
        <v>1</v>
      </c>
      <c r="D10" s="5">
        <v>80000</v>
      </c>
      <c r="E10" s="5">
        <f aca="true" t="shared" si="0" ref="E10:E29">C10*D10</f>
        <v>80000</v>
      </c>
      <c r="F10" s="5">
        <f aca="true" t="shared" si="1" ref="F10:F28">D10+D10*10%</f>
        <v>88000</v>
      </c>
      <c r="G10" s="5">
        <f aca="true" t="shared" si="2" ref="G10:G29">F10*C10</f>
        <v>88000</v>
      </c>
    </row>
    <row r="11" spans="1:7" ht="16.5" customHeight="1">
      <c r="A11" s="7">
        <v>3</v>
      </c>
      <c r="B11" s="2" t="s">
        <v>66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16.5" customHeight="1">
      <c r="A12" s="7" t="s">
        <v>68</v>
      </c>
      <c r="B12" s="2" t="s">
        <v>10</v>
      </c>
      <c r="C12" s="5">
        <f>C13+C14+C15</f>
        <v>7.75</v>
      </c>
      <c r="D12" s="5">
        <f>D13+D14+D15</f>
        <v>240000</v>
      </c>
      <c r="E12" s="5">
        <f>E13+E14+E15</f>
        <v>0</v>
      </c>
      <c r="F12" s="5"/>
      <c r="G12" s="16">
        <f>G13+G14+G15</f>
        <v>678590</v>
      </c>
    </row>
    <row r="13" spans="1:7" ht="16.5" customHeight="1">
      <c r="A13" s="7" t="s">
        <v>33</v>
      </c>
      <c r="B13" s="2" t="s">
        <v>8</v>
      </c>
      <c r="C13" s="5">
        <v>3.1</v>
      </c>
      <c r="D13" s="5">
        <v>84000</v>
      </c>
      <c r="E13" s="5"/>
      <c r="F13" s="5">
        <f t="shared" si="1"/>
        <v>92400</v>
      </c>
      <c r="G13" s="5">
        <f t="shared" si="2"/>
        <v>286440</v>
      </c>
    </row>
    <row r="14" spans="1:7" ht="16.5" customHeight="1">
      <c r="A14" s="7" t="s">
        <v>34</v>
      </c>
      <c r="B14" s="2" t="s">
        <v>9</v>
      </c>
      <c r="C14" s="5">
        <v>0.775</v>
      </c>
      <c r="D14" s="5">
        <v>80000</v>
      </c>
      <c r="E14" s="5"/>
      <c r="F14" s="5">
        <f t="shared" si="1"/>
        <v>88000</v>
      </c>
      <c r="G14" s="5">
        <f t="shared" si="2"/>
        <v>68200</v>
      </c>
    </row>
    <row r="15" spans="1:7" ht="16.5" customHeight="1">
      <c r="A15" s="7" t="s">
        <v>80</v>
      </c>
      <c r="B15" s="2" t="s">
        <v>11</v>
      </c>
      <c r="C15" s="5">
        <v>3.875</v>
      </c>
      <c r="D15" s="5">
        <v>76000</v>
      </c>
      <c r="E15" s="5"/>
      <c r="F15" s="5">
        <f t="shared" si="1"/>
        <v>83600</v>
      </c>
      <c r="G15" s="5">
        <f t="shared" si="2"/>
        <v>323950</v>
      </c>
    </row>
    <row r="16" spans="1:7" ht="16.5" customHeight="1">
      <c r="A16" s="7" t="s">
        <v>35</v>
      </c>
      <c r="B16" s="2" t="s">
        <v>12</v>
      </c>
      <c r="C16" s="5">
        <f>C17+C18</f>
        <v>1.25</v>
      </c>
      <c r="D16" s="5">
        <f>D17+D18</f>
        <v>144000</v>
      </c>
      <c r="E16" s="5">
        <f>E17+E18</f>
        <v>0</v>
      </c>
      <c r="F16" s="5"/>
      <c r="G16" s="16">
        <f>G17+G18</f>
        <v>101750</v>
      </c>
    </row>
    <row r="17" spans="1:7" ht="16.5" customHeight="1">
      <c r="A17" s="7" t="s">
        <v>36</v>
      </c>
      <c r="B17" s="2" t="s">
        <v>8</v>
      </c>
      <c r="C17" s="5">
        <v>1.25</v>
      </c>
      <c r="D17" s="5">
        <v>74000</v>
      </c>
      <c r="E17" s="5"/>
      <c r="F17" s="5">
        <f t="shared" si="1"/>
        <v>81400</v>
      </c>
      <c r="G17" s="5">
        <f t="shared" si="2"/>
        <v>101750</v>
      </c>
    </row>
    <row r="18" spans="1:7" ht="16.5" customHeight="1">
      <c r="A18" s="7" t="s">
        <v>37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7" t="s">
        <v>38</v>
      </c>
      <c r="B19" s="2" t="s">
        <v>82</v>
      </c>
      <c r="C19" s="5">
        <f>C20+C21</f>
        <v>5</v>
      </c>
      <c r="D19" s="5"/>
      <c r="E19" s="5"/>
      <c r="F19" s="5"/>
      <c r="G19" s="16">
        <f>G20+G21</f>
        <v>374660</v>
      </c>
    </row>
    <row r="20" spans="1:7" ht="16.5" customHeight="1">
      <c r="A20" s="7" t="s">
        <v>39</v>
      </c>
      <c r="B20" s="2" t="s">
        <v>13</v>
      </c>
      <c r="C20" s="5">
        <v>3</v>
      </c>
      <c r="D20" s="5"/>
      <c r="E20" s="5"/>
      <c r="F20" s="5">
        <v>72820</v>
      </c>
      <c r="G20" s="5">
        <f t="shared" si="2"/>
        <v>218460</v>
      </c>
    </row>
    <row r="21" spans="1:7" ht="16.5" customHeight="1">
      <c r="A21" s="7" t="s">
        <v>83</v>
      </c>
      <c r="B21" s="2" t="s">
        <v>13</v>
      </c>
      <c r="C21" s="5">
        <v>2</v>
      </c>
      <c r="D21" s="5">
        <v>71000</v>
      </c>
      <c r="E21" s="5">
        <f t="shared" si="0"/>
        <v>142000</v>
      </c>
      <c r="F21" s="5">
        <f t="shared" si="1"/>
        <v>78100</v>
      </c>
      <c r="G21" s="5">
        <f t="shared" si="2"/>
        <v>156200</v>
      </c>
    </row>
    <row r="22" spans="1:7" ht="16.5" customHeight="1">
      <c r="A22" s="7" t="s">
        <v>40</v>
      </c>
      <c r="B22" s="2" t="s">
        <v>14</v>
      </c>
      <c r="C22" s="5">
        <v>1</v>
      </c>
      <c r="D22" s="5">
        <v>71000</v>
      </c>
      <c r="E22" s="5">
        <f t="shared" si="0"/>
        <v>71000</v>
      </c>
      <c r="F22" s="5">
        <f t="shared" si="1"/>
        <v>78100</v>
      </c>
      <c r="G22" s="5">
        <f t="shared" si="2"/>
        <v>78100</v>
      </c>
    </row>
    <row r="23" spans="1:7" ht="16.5" customHeight="1">
      <c r="A23" s="7" t="s">
        <v>41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v>78100</v>
      </c>
      <c r="G23" s="5">
        <f t="shared" si="2"/>
        <v>78100</v>
      </c>
    </row>
    <row r="24" spans="1:7" ht="16.5" customHeight="1">
      <c r="A24" s="7" t="s">
        <v>42</v>
      </c>
      <c r="B24" s="2" t="s">
        <v>16</v>
      </c>
      <c r="C24" s="5">
        <v>1</v>
      </c>
      <c r="D24" s="5">
        <v>71000</v>
      </c>
      <c r="E24" s="5">
        <f t="shared" si="0"/>
        <v>71000</v>
      </c>
      <c r="F24" s="5">
        <f t="shared" si="1"/>
        <v>78100</v>
      </c>
      <c r="G24" s="5">
        <f t="shared" si="2"/>
        <v>78100</v>
      </c>
    </row>
    <row r="25" spans="1:7" ht="16.5" customHeight="1">
      <c r="A25" s="7" t="s">
        <v>43</v>
      </c>
      <c r="B25" s="2" t="s">
        <v>17</v>
      </c>
      <c r="C25" s="5">
        <v>1</v>
      </c>
      <c r="D25" s="5">
        <v>71000</v>
      </c>
      <c r="E25" s="5">
        <f t="shared" si="0"/>
        <v>71000</v>
      </c>
      <c r="F25" s="5">
        <v>72820</v>
      </c>
      <c r="G25" s="5">
        <f t="shared" si="2"/>
        <v>72820</v>
      </c>
    </row>
    <row r="26" spans="1:7" ht="16.5" customHeight="1">
      <c r="A26" s="7" t="s">
        <v>44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v>78100</v>
      </c>
      <c r="G26" s="5">
        <f t="shared" si="2"/>
        <v>78100</v>
      </c>
    </row>
    <row r="27" spans="1:7" ht="16.5" customHeight="1">
      <c r="A27" s="7" t="s">
        <v>45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7" t="s">
        <v>46</v>
      </c>
      <c r="B28" s="2" t="s">
        <v>20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28.5" customHeight="1">
      <c r="A29" s="7" t="s">
        <v>47</v>
      </c>
      <c r="B29" s="2" t="s">
        <v>23</v>
      </c>
      <c r="C29" s="5">
        <v>1</v>
      </c>
      <c r="D29" s="5">
        <v>66200</v>
      </c>
      <c r="E29" s="5">
        <f t="shared" si="0"/>
        <v>66200</v>
      </c>
      <c r="F29" s="5">
        <v>78100</v>
      </c>
      <c r="G29" s="5">
        <f t="shared" si="2"/>
        <v>78100</v>
      </c>
    </row>
    <row r="30" spans="1:7" ht="23.25" customHeight="1">
      <c r="A30" s="19" t="s">
        <v>21</v>
      </c>
      <c r="B30" s="20"/>
      <c r="C30" s="4">
        <f>C9+C10+C11+C12+C16+C19+C22+C23+C24+C25+C26+C27+C28+C29</f>
        <v>25</v>
      </c>
      <c r="D30" s="4">
        <f>D9+D10+D11+D12+D16+D19+D22+D23+D24+D25+D26+D27+D28+D29</f>
        <v>1184200</v>
      </c>
      <c r="E30" s="4">
        <f>E9+E10+E11+E12+E16+E19+E22+E23+E24+E25+E26+E27+E28+E29</f>
        <v>800200</v>
      </c>
      <c r="F30" s="4"/>
      <c r="G30" s="4">
        <f>G9+G10+G11+G12+G16+G19+G22+G23+G24+G25+G26+G27+G28+G29</f>
        <v>2045780</v>
      </c>
    </row>
    <row r="34" spans="1:6" ht="14.25" customHeight="1">
      <c r="A34" s="18" t="s">
        <v>89</v>
      </c>
      <c r="B34" s="18"/>
      <c r="C34" s="17" t="s">
        <v>90</v>
      </c>
      <c r="D34" s="17"/>
      <c r="E34" s="17"/>
      <c r="F34" s="17"/>
    </row>
  </sheetData>
  <sheetProtection/>
  <mergeCells count="8">
    <mergeCell ref="C34:F34"/>
    <mergeCell ref="C2:G2"/>
    <mergeCell ref="A4:G4"/>
    <mergeCell ref="B6:F6"/>
    <mergeCell ref="A30:B30"/>
    <mergeCell ref="C1:G1"/>
    <mergeCell ref="A34:B34"/>
    <mergeCell ref="C3:G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18" t="s">
        <v>57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22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1</v>
      </c>
      <c r="C5" s="6"/>
    </row>
    <row r="6" spans="1:6" ht="21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D9+D9*10%</f>
        <v>121000</v>
      </c>
      <c r="G9" s="5">
        <f>F9*C9</f>
        <v>121000</v>
      </c>
    </row>
    <row r="10" spans="1:7" ht="16.5" customHeight="1">
      <c r="A10" s="5">
        <v>2</v>
      </c>
      <c r="B10" s="2" t="s">
        <v>101</v>
      </c>
      <c r="C10" s="5">
        <v>1</v>
      </c>
      <c r="D10" s="5"/>
      <c r="E10" s="5"/>
      <c r="F10" s="5">
        <v>100000</v>
      </c>
      <c r="G10" s="5">
        <f>F10*C10</f>
        <v>100000</v>
      </c>
    </row>
    <row r="11" spans="1:7" ht="16.5" customHeight="1">
      <c r="A11" s="5">
        <v>3</v>
      </c>
      <c r="B11" s="2" t="s">
        <v>7</v>
      </c>
      <c r="C11" s="5">
        <v>1</v>
      </c>
      <c r="D11" s="5">
        <v>80000</v>
      </c>
      <c r="E11" s="5">
        <f aca="true" t="shared" si="0" ref="E11:E33">C11*D11</f>
        <v>80000</v>
      </c>
      <c r="F11" s="5">
        <f aca="true" t="shared" si="1" ref="F11:F33">D11+D11*10%</f>
        <v>88000</v>
      </c>
      <c r="G11" s="5">
        <f aca="true" t="shared" si="2" ref="G11:G34">F11*C11</f>
        <v>88000</v>
      </c>
    </row>
    <row r="12" spans="1:7" ht="16.5" customHeight="1">
      <c r="A12" s="5">
        <v>4</v>
      </c>
      <c r="B12" s="2" t="s">
        <v>66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5</v>
      </c>
      <c r="B13" s="2" t="s">
        <v>10</v>
      </c>
      <c r="C13" s="5">
        <f>C14+C15+C16</f>
        <v>11.850000000000001</v>
      </c>
      <c r="D13" s="5">
        <f>D14+D15+D16</f>
        <v>240000</v>
      </c>
      <c r="E13" s="5">
        <f>E14+E15+E16</f>
        <v>962600</v>
      </c>
      <c r="F13" s="5"/>
      <c r="G13" s="16">
        <f>G14+G15+G16</f>
        <v>1058860</v>
      </c>
    </row>
    <row r="14" spans="1:7" ht="16.5" customHeight="1">
      <c r="A14" s="5">
        <v>5.1</v>
      </c>
      <c r="B14" s="2" t="s">
        <v>8</v>
      </c>
      <c r="C14" s="5">
        <v>6.975</v>
      </c>
      <c r="D14" s="5">
        <v>84000</v>
      </c>
      <c r="E14" s="5">
        <f t="shared" si="0"/>
        <v>585900</v>
      </c>
      <c r="F14" s="5">
        <f t="shared" si="1"/>
        <v>92400</v>
      </c>
      <c r="G14" s="5">
        <f t="shared" si="2"/>
        <v>644490</v>
      </c>
    </row>
    <row r="15" spans="1:7" ht="16.5" customHeight="1">
      <c r="A15" s="5">
        <v>5.2</v>
      </c>
      <c r="B15" s="2" t="s">
        <v>9</v>
      </c>
      <c r="C15" s="5">
        <v>1.55</v>
      </c>
      <c r="D15" s="5">
        <v>80000</v>
      </c>
      <c r="E15" s="5">
        <f t="shared" si="0"/>
        <v>124000</v>
      </c>
      <c r="F15" s="5">
        <f t="shared" si="1"/>
        <v>88000</v>
      </c>
      <c r="G15" s="5">
        <f t="shared" si="2"/>
        <v>136400</v>
      </c>
    </row>
    <row r="16" spans="1:7" ht="16.5" customHeight="1">
      <c r="A16" s="5">
        <v>5.3</v>
      </c>
      <c r="B16" s="2" t="s">
        <v>11</v>
      </c>
      <c r="C16" s="5">
        <v>3.325</v>
      </c>
      <c r="D16" s="5">
        <v>76000</v>
      </c>
      <c r="E16" s="5">
        <f t="shared" si="0"/>
        <v>252700</v>
      </c>
      <c r="F16" s="5">
        <f t="shared" si="1"/>
        <v>83600</v>
      </c>
      <c r="G16" s="5">
        <f t="shared" si="2"/>
        <v>277970</v>
      </c>
    </row>
    <row r="17" spans="1:7" ht="16.5" customHeight="1">
      <c r="A17" s="5">
        <v>6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129500</v>
      </c>
      <c r="F17" s="5"/>
      <c r="G17" s="16">
        <f>G18+G19</f>
        <v>142450</v>
      </c>
    </row>
    <row r="18" spans="1:7" ht="16.5" customHeight="1">
      <c r="A18" s="5">
        <v>6.1</v>
      </c>
      <c r="B18" s="2" t="s">
        <v>8</v>
      </c>
      <c r="C18" s="5">
        <v>1.75</v>
      </c>
      <c r="D18" s="5">
        <v>74000</v>
      </c>
      <c r="E18" s="5">
        <f t="shared" si="0"/>
        <v>129500</v>
      </c>
      <c r="F18" s="5">
        <f t="shared" si="1"/>
        <v>81400</v>
      </c>
      <c r="G18" s="5">
        <f t="shared" si="2"/>
        <v>142450</v>
      </c>
    </row>
    <row r="19" spans="1:7" ht="16.5" customHeight="1">
      <c r="A19" s="5">
        <v>6.2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7</v>
      </c>
      <c r="B20" s="2" t="s">
        <v>82</v>
      </c>
      <c r="C20" s="5">
        <f>C21+C22</f>
        <v>8</v>
      </c>
      <c r="D20" s="5"/>
      <c r="E20" s="5"/>
      <c r="F20" s="5"/>
      <c r="G20" s="16">
        <f>G21+G22</f>
        <v>608960</v>
      </c>
    </row>
    <row r="21" spans="1:7" ht="16.5" customHeight="1">
      <c r="A21" s="5">
        <v>7.1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7.2</v>
      </c>
      <c r="B22" s="2" t="s">
        <v>13</v>
      </c>
      <c r="C22" s="5">
        <v>5</v>
      </c>
      <c r="D22" s="5">
        <v>71000</v>
      </c>
      <c r="E22" s="5">
        <f t="shared" si="0"/>
        <v>355000</v>
      </c>
      <c r="F22" s="5">
        <f t="shared" si="1"/>
        <v>78100</v>
      </c>
      <c r="G22" s="5">
        <f t="shared" si="2"/>
        <v>390500</v>
      </c>
    </row>
    <row r="23" spans="1:7" ht="16.5" customHeight="1">
      <c r="A23" s="5">
        <v>8</v>
      </c>
      <c r="B23" s="2" t="s">
        <v>84</v>
      </c>
      <c r="C23" s="5">
        <f>C24+C25</f>
        <v>1.5</v>
      </c>
      <c r="D23" s="5"/>
      <c r="E23" s="5"/>
      <c r="F23" s="5"/>
      <c r="G23" s="16">
        <f>G24+G25</f>
        <v>111870</v>
      </c>
    </row>
    <row r="24" spans="1:7" ht="16.5" customHeight="1">
      <c r="A24" s="5">
        <v>8.1</v>
      </c>
      <c r="B24" s="2" t="s">
        <v>14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8.2</v>
      </c>
      <c r="B25" s="2" t="s">
        <v>14</v>
      </c>
      <c r="C25" s="5">
        <v>0.5</v>
      </c>
      <c r="D25" s="5">
        <v>71000</v>
      </c>
      <c r="E25" s="5">
        <f t="shared" si="0"/>
        <v>35500</v>
      </c>
      <c r="F25" s="5">
        <f t="shared" si="1"/>
        <v>78100</v>
      </c>
      <c r="G25" s="5">
        <f t="shared" si="2"/>
        <v>39050</v>
      </c>
    </row>
    <row r="26" spans="1:7" ht="16.5" customHeight="1">
      <c r="A26" s="5">
        <v>9</v>
      </c>
      <c r="B26" s="2" t="s">
        <v>15</v>
      </c>
      <c r="C26" s="5">
        <v>2</v>
      </c>
      <c r="D26" s="5">
        <v>66200</v>
      </c>
      <c r="E26" s="5">
        <f t="shared" si="0"/>
        <v>132400</v>
      </c>
      <c r="F26" s="5">
        <f t="shared" si="1"/>
        <v>72820</v>
      </c>
      <c r="G26" s="5">
        <f t="shared" si="2"/>
        <v>145640</v>
      </c>
    </row>
    <row r="27" spans="1:7" ht="16.5" customHeight="1">
      <c r="A27" s="5">
        <v>10</v>
      </c>
      <c r="B27" s="2" t="s">
        <v>16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11</v>
      </c>
      <c r="B28" s="2" t="s">
        <v>17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12</v>
      </c>
      <c r="B29" s="2" t="s">
        <v>18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6.5" customHeight="1">
      <c r="A30" s="5">
        <v>13</v>
      </c>
      <c r="B30" s="2" t="s">
        <v>19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16.5" customHeight="1">
      <c r="A31" s="5">
        <v>14</v>
      </c>
      <c r="B31" s="2" t="s">
        <v>20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6.5" customHeight="1">
      <c r="A32" s="5">
        <v>15</v>
      </c>
      <c r="B32" s="2" t="s">
        <v>94</v>
      </c>
      <c r="C32" s="5">
        <f>C33+C34</f>
        <v>3</v>
      </c>
      <c r="D32" s="5"/>
      <c r="E32" s="5"/>
      <c r="F32" s="5"/>
      <c r="G32" s="16">
        <f>G33+G34</f>
        <v>223740</v>
      </c>
    </row>
    <row r="33" spans="1:7" ht="16.5" customHeight="1">
      <c r="A33" s="5">
        <v>15.1</v>
      </c>
      <c r="B33" s="2" t="s">
        <v>94</v>
      </c>
      <c r="C33" s="5">
        <v>2</v>
      </c>
      <c r="D33" s="5">
        <v>66200</v>
      </c>
      <c r="E33" s="5">
        <f t="shared" si="0"/>
        <v>132400</v>
      </c>
      <c r="F33" s="5">
        <f t="shared" si="1"/>
        <v>72820</v>
      </c>
      <c r="G33" s="5">
        <f t="shared" si="2"/>
        <v>145640</v>
      </c>
    </row>
    <row r="34" spans="1:7" ht="16.5" customHeight="1">
      <c r="A34" s="5">
        <v>15.2</v>
      </c>
      <c r="B34" s="2" t="s">
        <v>94</v>
      </c>
      <c r="C34" s="5">
        <v>1</v>
      </c>
      <c r="D34" s="5"/>
      <c r="E34" s="5"/>
      <c r="F34" s="5">
        <v>78100</v>
      </c>
      <c r="G34" s="5">
        <f t="shared" si="2"/>
        <v>78100</v>
      </c>
    </row>
    <row r="35" spans="1:7" ht="23.25" customHeight="1">
      <c r="A35" s="19" t="s">
        <v>21</v>
      </c>
      <c r="B35" s="20"/>
      <c r="C35" s="4">
        <f>C9+C11+C12+C13+C17+C20+C23+C26+C27+C28+C29+C30+C31+C32+C10</f>
        <v>37.1</v>
      </c>
      <c r="D35" s="4">
        <f>D9+D11+D12+D13+D17+D20+D23+D26+D27+D28+D29+D30+D31+D32+D10</f>
        <v>1047000</v>
      </c>
      <c r="E35" s="4">
        <f>E9+E11+E12+E13+E17+E20+E23+E26+E27+E28+E29+E30+E31+E32+E10</f>
        <v>1821300</v>
      </c>
      <c r="F35" s="4"/>
      <c r="G35" s="4">
        <f>G9+G11+G12+G13+G17+G20+G23+G26+G27+G28+G29+G30+G31+G32+G10</f>
        <v>3048000</v>
      </c>
    </row>
    <row r="39" spans="1:6" ht="28.5" customHeight="1">
      <c r="A39" s="18" t="s">
        <v>89</v>
      </c>
      <c r="B39" s="18"/>
      <c r="C39" s="17" t="s">
        <v>90</v>
      </c>
      <c r="D39" s="17"/>
      <c r="E39" s="17"/>
      <c r="F39" s="17"/>
    </row>
  </sheetData>
  <sheetProtection/>
  <mergeCells count="8">
    <mergeCell ref="C1:G1"/>
    <mergeCell ref="C39:F39"/>
    <mergeCell ref="C3:G3"/>
    <mergeCell ref="A4:G4"/>
    <mergeCell ref="B6:F6"/>
    <mergeCell ref="A35:B35"/>
    <mergeCell ref="C2:G2"/>
    <mergeCell ref="A39:B39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18" t="s">
        <v>58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31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50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40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C9*F9</f>
        <v>121000.00000000001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8">C10*D10</f>
        <v>80000</v>
      </c>
      <c r="F10" s="5">
        <f aca="true" t="shared" si="1" ref="F10:F28">D10*110%</f>
        <v>88000</v>
      </c>
      <c r="G10" s="5">
        <f aca="true" t="shared" si="2" ref="G10:G28">C10*F10</f>
        <v>88000</v>
      </c>
    </row>
    <row r="11" spans="1:7" ht="16.5" customHeight="1">
      <c r="A11" s="5">
        <v>3</v>
      </c>
      <c r="B11" s="2" t="s">
        <v>66</v>
      </c>
      <c r="C11" s="5">
        <v>0.5</v>
      </c>
      <c r="D11" s="5">
        <v>66200</v>
      </c>
      <c r="E11" s="5">
        <f t="shared" si="0"/>
        <v>33100</v>
      </c>
      <c r="F11" s="5">
        <f t="shared" si="1"/>
        <v>72820</v>
      </c>
      <c r="G11" s="5">
        <f t="shared" si="2"/>
        <v>36410</v>
      </c>
    </row>
    <row r="12" spans="1:7" ht="16.5" customHeight="1">
      <c r="A12" s="5">
        <v>4</v>
      </c>
      <c r="B12" s="2" t="s">
        <v>10</v>
      </c>
      <c r="C12" s="5">
        <f>C13+C14+C15</f>
        <v>6.2</v>
      </c>
      <c r="D12" s="5">
        <f>D13+D14+D15</f>
        <v>240000</v>
      </c>
      <c r="E12" s="5">
        <f>E13+E14+E15</f>
        <v>0</v>
      </c>
      <c r="F12" s="5"/>
      <c r="G12" s="16">
        <f>G13+G14+G15</f>
        <v>531960</v>
      </c>
    </row>
    <row r="13" spans="1:7" ht="16.5" customHeight="1">
      <c r="A13" s="5">
        <v>4.1</v>
      </c>
      <c r="B13" s="2" t="s">
        <v>8</v>
      </c>
      <c r="C13" s="5">
        <v>0.775</v>
      </c>
      <c r="D13" s="5">
        <v>84000</v>
      </c>
      <c r="E13" s="5"/>
      <c r="F13" s="5">
        <f t="shared" si="1"/>
        <v>92400.00000000001</v>
      </c>
      <c r="G13" s="5">
        <f t="shared" si="2"/>
        <v>71610.00000000001</v>
      </c>
    </row>
    <row r="14" spans="1:7" ht="16.5" customHeight="1">
      <c r="A14" s="5">
        <v>4.2</v>
      </c>
      <c r="B14" s="2" t="s">
        <v>9</v>
      </c>
      <c r="C14" s="5">
        <v>1.55</v>
      </c>
      <c r="D14" s="5">
        <v>80000</v>
      </c>
      <c r="E14" s="5"/>
      <c r="F14" s="5">
        <f t="shared" si="1"/>
        <v>88000</v>
      </c>
      <c r="G14" s="5">
        <f t="shared" si="2"/>
        <v>136400</v>
      </c>
    </row>
    <row r="15" spans="1:7" ht="16.5" customHeight="1">
      <c r="A15" s="5">
        <v>4.3</v>
      </c>
      <c r="B15" s="2" t="s">
        <v>11</v>
      </c>
      <c r="C15" s="5">
        <v>3.875</v>
      </c>
      <c r="D15" s="5">
        <v>76000</v>
      </c>
      <c r="E15" s="5"/>
      <c r="F15" s="5">
        <f t="shared" si="1"/>
        <v>83600</v>
      </c>
      <c r="G15" s="5">
        <f t="shared" si="2"/>
        <v>323950</v>
      </c>
    </row>
    <row r="16" spans="1:7" ht="16.5" customHeight="1">
      <c r="A16" s="5">
        <v>5</v>
      </c>
      <c r="B16" s="2" t="s">
        <v>12</v>
      </c>
      <c r="C16" s="5">
        <f>C17+C18</f>
        <v>1</v>
      </c>
      <c r="D16" s="5">
        <f>D17+D18</f>
        <v>144000</v>
      </c>
      <c r="E16" s="5">
        <f>E17+E18</f>
        <v>0</v>
      </c>
      <c r="F16" s="5"/>
      <c r="G16" s="16">
        <f>G17+G18</f>
        <v>81400</v>
      </c>
    </row>
    <row r="17" spans="1:7" ht="16.5" customHeight="1">
      <c r="A17" s="5">
        <v>5.1</v>
      </c>
      <c r="B17" s="2" t="s">
        <v>8</v>
      </c>
      <c r="C17" s="5">
        <v>1</v>
      </c>
      <c r="D17" s="5">
        <v>74000</v>
      </c>
      <c r="E17" s="5"/>
      <c r="F17" s="5">
        <f t="shared" si="1"/>
        <v>81400</v>
      </c>
      <c r="G17" s="5">
        <f t="shared" si="2"/>
        <v>81400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13</v>
      </c>
      <c r="C19" s="5">
        <f>C20+C21</f>
        <v>4</v>
      </c>
      <c r="D19" s="5"/>
      <c r="E19" s="5"/>
      <c r="F19" s="5"/>
      <c r="G19" s="16">
        <f>G20+G21</f>
        <v>296560</v>
      </c>
    </row>
    <row r="20" spans="1:7" ht="16.5" customHeight="1">
      <c r="A20" s="5">
        <v>6.1</v>
      </c>
      <c r="B20" s="2" t="s">
        <v>13</v>
      </c>
      <c r="C20" s="5">
        <v>3</v>
      </c>
      <c r="D20" s="5">
        <v>66200</v>
      </c>
      <c r="E20" s="5">
        <f t="shared" si="0"/>
        <v>198600</v>
      </c>
      <c r="F20" s="5">
        <f t="shared" si="1"/>
        <v>72820</v>
      </c>
      <c r="G20" s="5">
        <f t="shared" si="2"/>
        <v>218460</v>
      </c>
    </row>
    <row r="21" spans="1:7" ht="16.5" customHeight="1">
      <c r="A21" s="5">
        <v>6.2</v>
      </c>
      <c r="B21" s="2" t="s">
        <v>13</v>
      </c>
      <c r="C21" s="5">
        <v>1</v>
      </c>
      <c r="D21" s="5">
        <v>71000</v>
      </c>
      <c r="E21" s="5">
        <f t="shared" si="0"/>
        <v>71000</v>
      </c>
      <c r="F21" s="5">
        <f t="shared" si="1"/>
        <v>78100</v>
      </c>
      <c r="G21" s="5">
        <f t="shared" si="2"/>
        <v>78100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5">
        <f t="shared" si="1"/>
        <v>72820</v>
      </c>
      <c r="G22" s="5">
        <f t="shared" si="2"/>
        <v>72820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78100</v>
      </c>
      <c r="G24" s="5">
        <f t="shared" si="2"/>
        <v>78100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5">
        <f t="shared" si="1"/>
        <v>78100</v>
      </c>
      <c r="G26" s="5">
        <f t="shared" si="2"/>
        <v>78100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33" customHeight="1">
      <c r="A28" s="5">
        <v>13</v>
      </c>
      <c r="B28" s="2" t="s">
        <v>23</v>
      </c>
      <c r="C28" s="5">
        <v>1</v>
      </c>
      <c r="D28" s="5">
        <v>71000</v>
      </c>
      <c r="E28" s="5">
        <f t="shared" si="0"/>
        <v>71000</v>
      </c>
      <c r="F28" s="5">
        <f t="shared" si="1"/>
        <v>78100</v>
      </c>
      <c r="G28" s="5">
        <f t="shared" si="2"/>
        <v>78100</v>
      </c>
    </row>
    <row r="29" spans="1:7" ht="23.25" customHeight="1">
      <c r="A29" s="19" t="s">
        <v>21</v>
      </c>
      <c r="B29" s="20"/>
      <c r="C29" s="4">
        <f>C9+C10+C11+C12+C16+C19+C22+C23+C24+C25+C26+C27+C28</f>
        <v>20.7</v>
      </c>
      <c r="D29" s="4">
        <f>D9+D10+D11+D12+D16+D19+D22+D23+D24+D25+D26+D27+D28</f>
        <v>1113200</v>
      </c>
      <c r="E29" s="4">
        <f>E9+E10+E11+E12+E16+E19+E22+E23+E24+E25+E26+E27+E28</f>
        <v>696100</v>
      </c>
      <c r="F29" s="4"/>
      <c r="G29" s="4">
        <f>G9+G10+G11+G12+G16+G19+G22+G23+G24+G25+G26+G27+G28</f>
        <v>1680910</v>
      </c>
    </row>
    <row r="33" spans="1:6" ht="14.25" customHeight="1">
      <c r="A33" s="18" t="s">
        <v>89</v>
      </c>
      <c r="B33" s="18"/>
      <c r="C33" s="17" t="s">
        <v>90</v>
      </c>
      <c r="D33" s="17"/>
      <c r="E33" s="17"/>
      <c r="F33" s="17"/>
    </row>
  </sheetData>
  <sheetProtection/>
  <mergeCells count="8">
    <mergeCell ref="C33:F33"/>
    <mergeCell ref="B6:F6"/>
    <mergeCell ref="A29:B29"/>
    <mergeCell ref="C1:G1"/>
    <mergeCell ref="C2:G2"/>
    <mergeCell ref="C3:G3"/>
    <mergeCell ref="A4:G4"/>
    <mergeCell ref="A33:B3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18" t="s">
        <v>59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24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1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16.5" customHeight="1">
      <c r="A10" s="5">
        <v>2</v>
      </c>
      <c r="B10" s="2" t="s">
        <v>98</v>
      </c>
      <c r="C10" s="5">
        <v>1</v>
      </c>
      <c r="D10" s="5"/>
      <c r="E10" s="5"/>
      <c r="F10" s="5">
        <v>100000</v>
      </c>
      <c r="G10" s="5">
        <f>F10*C10</f>
        <v>100000</v>
      </c>
    </row>
    <row r="11" spans="1:7" ht="16.5" customHeight="1">
      <c r="A11" s="5">
        <v>3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D11*110%</f>
        <v>88000</v>
      </c>
      <c r="G11" s="5">
        <f aca="true" t="shared" si="2" ref="G11:G30">F11*C11</f>
        <v>88000</v>
      </c>
    </row>
    <row r="12" spans="1:7" ht="16.5" customHeight="1">
      <c r="A12" s="5">
        <v>4</v>
      </c>
      <c r="B12" s="2" t="s">
        <v>66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16.5" customHeight="1">
      <c r="A13" s="5">
        <v>5</v>
      </c>
      <c r="B13" s="2" t="s">
        <v>10</v>
      </c>
      <c r="C13" s="5">
        <f>C14+C16</f>
        <v>11.850000000000001</v>
      </c>
      <c r="D13" s="5">
        <f>D14+D16</f>
        <v>160000</v>
      </c>
      <c r="E13" s="5">
        <f>E14+E16</f>
        <v>0</v>
      </c>
      <c r="F13" s="5"/>
      <c r="G13" s="5">
        <f>G14+G16</f>
        <v>1081300.0000000002</v>
      </c>
    </row>
    <row r="14" spans="1:7" ht="16.5" customHeight="1">
      <c r="A14" s="5">
        <v>5.1</v>
      </c>
      <c r="B14" s="2" t="s">
        <v>8</v>
      </c>
      <c r="C14" s="5">
        <v>10.3</v>
      </c>
      <c r="D14" s="5">
        <v>84000</v>
      </c>
      <c r="E14" s="5"/>
      <c r="F14" s="5">
        <f t="shared" si="1"/>
        <v>92400.00000000001</v>
      </c>
      <c r="G14" s="5">
        <f t="shared" si="2"/>
        <v>951720.0000000002</v>
      </c>
    </row>
    <row r="15" spans="1:7" ht="16.5" customHeight="1">
      <c r="A15" s="5">
        <v>5.2</v>
      </c>
      <c r="B15" s="2" t="s">
        <v>9</v>
      </c>
      <c r="C15" s="5"/>
      <c r="D15" s="5">
        <v>80000</v>
      </c>
      <c r="E15" s="5"/>
      <c r="F15" s="5">
        <f t="shared" si="1"/>
        <v>88000</v>
      </c>
      <c r="G15" s="5">
        <f t="shared" si="2"/>
        <v>0</v>
      </c>
    </row>
    <row r="16" spans="1:7" ht="16.5" customHeight="1">
      <c r="A16" s="5">
        <v>5.3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6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0</v>
      </c>
      <c r="F17" s="5"/>
      <c r="G17" s="5">
        <f>G18+G19</f>
        <v>142450</v>
      </c>
    </row>
    <row r="18" spans="1:7" ht="16.5" customHeight="1">
      <c r="A18" s="5">
        <v>6.1</v>
      </c>
      <c r="B18" s="2" t="s">
        <v>8</v>
      </c>
      <c r="C18" s="5">
        <v>1.75</v>
      </c>
      <c r="D18" s="5">
        <v>74000</v>
      </c>
      <c r="E18" s="5"/>
      <c r="F18" s="5">
        <f t="shared" si="1"/>
        <v>81400</v>
      </c>
      <c r="G18" s="5">
        <f t="shared" si="2"/>
        <v>142450</v>
      </c>
    </row>
    <row r="19" spans="1:7" ht="16.5" customHeight="1">
      <c r="A19" s="5">
        <v>6.2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7</v>
      </c>
      <c r="B20" s="2" t="s">
        <v>82</v>
      </c>
      <c r="C20" s="5">
        <f>C21+C22</f>
        <v>8</v>
      </c>
      <c r="D20" s="5"/>
      <c r="E20" s="5"/>
      <c r="F20" s="5"/>
      <c r="G20" s="16">
        <f>G21+G22</f>
        <v>603680</v>
      </c>
    </row>
    <row r="21" spans="1:7" ht="16.5" customHeight="1">
      <c r="A21" s="5">
        <v>7.1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7.2</v>
      </c>
      <c r="B22" s="2" t="s">
        <v>13</v>
      </c>
      <c r="C22" s="5">
        <v>4</v>
      </c>
      <c r="D22" s="5">
        <v>71000</v>
      </c>
      <c r="E22" s="5">
        <f t="shared" si="0"/>
        <v>284000</v>
      </c>
      <c r="F22" s="5">
        <f t="shared" si="1"/>
        <v>78100</v>
      </c>
      <c r="G22" s="5">
        <f t="shared" si="2"/>
        <v>312400</v>
      </c>
    </row>
    <row r="23" spans="1:7" ht="16.5" customHeight="1">
      <c r="A23" s="5">
        <v>8</v>
      </c>
      <c r="B23" s="2" t="s">
        <v>14</v>
      </c>
      <c r="C23" s="5">
        <v>1.25</v>
      </c>
      <c r="D23" s="5">
        <v>71000</v>
      </c>
      <c r="E23" s="5">
        <f t="shared" si="0"/>
        <v>88750</v>
      </c>
      <c r="F23" s="5">
        <f t="shared" si="1"/>
        <v>78100</v>
      </c>
      <c r="G23" s="5">
        <f t="shared" si="2"/>
        <v>97625</v>
      </c>
    </row>
    <row r="24" spans="1:7" ht="16.5" customHeight="1">
      <c r="A24" s="5">
        <v>9</v>
      </c>
      <c r="B24" s="2" t="s">
        <v>15</v>
      </c>
      <c r="C24" s="5">
        <v>2</v>
      </c>
      <c r="D24" s="5">
        <v>66200</v>
      </c>
      <c r="E24" s="5">
        <f t="shared" si="0"/>
        <v>132400</v>
      </c>
      <c r="F24" s="5">
        <v>78100</v>
      </c>
      <c r="G24" s="5">
        <f t="shared" si="2"/>
        <v>156200</v>
      </c>
    </row>
    <row r="25" spans="1:7" ht="16.5" customHeight="1">
      <c r="A25" s="5">
        <v>10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11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12</v>
      </c>
      <c r="B27" s="2" t="s">
        <v>18</v>
      </c>
      <c r="C27" s="5">
        <v>2</v>
      </c>
      <c r="D27" s="5">
        <v>71000</v>
      </c>
      <c r="E27" s="5">
        <f t="shared" si="0"/>
        <v>142000</v>
      </c>
      <c r="F27" s="5">
        <f t="shared" si="1"/>
        <v>78100</v>
      </c>
      <c r="G27" s="5">
        <f t="shared" si="2"/>
        <v>156200</v>
      </c>
    </row>
    <row r="28" spans="1:7" ht="16.5" customHeight="1">
      <c r="A28" s="5">
        <v>13</v>
      </c>
      <c r="B28" s="2" t="s">
        <v>19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14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32.25" customHeight="1">
      <c r="A30" s="5">
        <v>15</v>
      </c>
      <c r="B30" s="2" t="s">
        <v>23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23.25" customHeight="1">
      <c r="A31" s="19" t="s">
        <v>21</v>
      </c>
      <c r="B31" s="20"/>
      <c r="C31" s="4">
        <f>C9+C11+C12+C13+C17+C20+C23+C24+C25+C26++C27+C28+C29+C30+C10</f>
        <v>35.85</v>
      </c>
      <c r="D31" s="4">
        <f>D9+D11+D12+D13+D17+D20+D23+D24+D25+D26++D27+D28+D29+D30+D10</f>
        <v>1099400</v>
      </c>
      <c r="E31" s="4">
        <f>E9+E11+E12+E13+E17+E20+E23+E24+E25+E26++E27+E28+E29+E30+E10</f>
        <v>950350</v>
      </c>
      <c r="F31" s="4"/>
      <c r="G31" s="4">
        <f>G9+G11+G12+G13+G17+G20+G23+G24+G25+G26++G27+G28+G29+G30+G10</f>
        <v>2983375</v>
      </c>
    </row>
    <row r="35" spans="1:6" ht="14.25" customHeight="1">
      <c r="A35" s="18" t="s">
        <v>89</v>
      </c>
      <c r="B35" s="18"/>
      <c r="C35" s="17" t="s">
        <v>90</v>
      </c>
      <c r="D35" s="17"/>
      <c r="E35" s="17"/>
      <c r="F35" s="17"/>
    </row>
  </sheetData>
  <sheetProtection/>
  <mergeCells count="8">
    <mergeCell ref="A35:B35"/>
    <mergeCell ref="C35:F35"/>
    <mergeCell ref="C1:G1"/>
    <mergeCell ref="C2:G2"/>
    <mergeCell ref="C3:G3"/>
    <mergeCell ref="A4:G4"/>
    <mergeCell ref="B6:F6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18" t="s">
        <v>60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25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51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37.5" customHeight="1">
      <c r="A10" s="5">
        <v>2</v>
      </c>
      <c r="B10" s="2" t="s">
        <v>102</v>
      </c>
      <c r="C10" s="5">
        <v>1</v>
      </c>
      <c r="D10" s="5"/>
      <c r="E10" s="5"/>
      <c r="F10" s="5">
        <v>100000</v>
      </c>
      <c r="G10" s="5">
        <f>F10*C10</f>
        <v>100000</v>
      </c>
    </row>
    <row r="11" spans="1:7" ht="16.5" customHeight="1">
      <c r="A11" s="5">
        <v>3</v>
      </c>
      <c r="B11" s="2" t="s">
        <v>7</v>
      </c>
      <c r="C11" s="5">
        <v>1</v>
      </c>
      <c r="D11" s="5">
        <v>80000</v>
      </c>
      <c r="E11" s="5">
        <f>C11*D11</f>
        <v>80000</v>
      </c>
      <c r="F11" s="5">
        <f aca="true" t="shared" si="0" ref="F11:F34">D11*110%</f>
        <v>88000</v>
      </c>
      <c r="G11" s="5">
        <f aca="true" t="shared" si="1" ref="G11:G34">F11*C11</f>
        <v>88000</v>
      </c>
    </row>
    <row r="12" spans="1:7" ht="16.5" customHeight="1">
      <c r="A12" s="5">
        <v>4</v>
      </c>
      <c r="B12" s="2" t="s">
        <v>66</v>
      </c>
      <c r="C12" s="5">
        <v>1</v>
      </c>
      <c r="D12" s="5">
        <v>71000</v>
      </c>
      <c r="E12" s="5">
        <f>C12*D12</f>
        <v>71000</v>
      </c>
      <c r="F12" s="5">
        <f t="shared" si="0"/>
        <v>78100</v>
      </c>
      <c r="G12" s="5">
        <f t="shared" si="1"/>
        <v>78100</v>
      </c>
    </row>
    <row r="13" spans="1:7" ht="16.5" customHeight="1">
      <c r="A13" s="5">
        <v>5</v>
      </c>
      <c r="B13" s="2" t="s">
        <v>10</v>
      </c>
      <c r="C13" s="5">
        <f>C14+C15+C16</f>
        <v>10.850000000000001</v>
      </c>
      <c r="D13" s="5">
        <f>D14+D15+D16</f>
        <v>240000</v>
      </c>
      <c r="E13" s="5">
        <f>E14+E15+E16</f>
        <v>887600</v>
      </c>
      <c r="F13" s="5"/>
      <c r="G13" s="16">
        <f>G14+G15+G16</f>
        <v>976360.0000000001</v>
      </c>
    </row>
    <row r="14" spans="1:7" ht="16.5" customHeight="1">
      <c r="A14" s="5">
        <v>5.1</v>
      </c>
      <c r="B14" s="2" t="s">
        <v>8</v>
      </c>
      <c r="C14" s="5">
        <v>6.2</v>
      </c>
      <c r="D14" s="5">
        <v>84000</v>
      </c>
      <c r="E14" s="5">
        <f>C14*D14</f>
        <v>520800</v>
      </c>
      <c r="F14" s="5">
        <f t="shared" si="0"/>
        <v>92400.00000000001</v>
      </c>
      <c r="G14" s="5">
        <f t="shared" si="1"/>
        <v>572880.0000000001</v>
      </c>
    </row>
    <row r="15" spans="1:7" ht="16.5" customHeight="1">
      <c r="A15" s="5">
        <v>5.2</v>
      </c>
      <c r="B15" s="2" t="s">
        <v>9</v>
      </c>
      <c r="C15" s="5">
        <v>3.35</v>
      </c>
      <c r="D15" s="5">
        <v>80000</v>
      </c>
      <c r="E15" s="5">
        <f>C15*D15</f>
        <v>268000</v>
      </c>
      <c r="F15" s="5">
        <f t="shared" si="0"/>
        <v>88000</v>
      </c>
      <c r="G15" s="5">
        <f t="shared" si="1"/>
        <v>294800</v>
      </c>
    </row>
    <row r="16" spans="1:7" ht="16.5" customHeight="1">
      <c r="A16" s="5">
        <v>5.3</v>
      </c>
      <c r="B16" s="2" t="s">
        <v>11</v>
      </c>
      <c r="C16" s="5">
        <v>1.3</v>
      </c>
      <c r="D16" s="5">
        <v>76000</v>
      </c>
      <c r="E16" s="5">
        <f>C16*D16</f>
        <v>98800</v>
      </c>
      <c r="F16" s="5">
        <f t="shared" si="0"/>
        <v>83600</v>
      </c>
      <c r="G16" s="5">
        <f t="shared" si="1"/>
        <v>108680</v>
      </c>
    </row>
    <row r="17" spans="1:7" ht="16.5" customHeight="1">
      <c r="A17" s="5">
        <v>6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0</v>
      </c>
      <c r="F17" s="5"/>
      <c r="G17" s="16">
        <f>G18+G19</f>
        <v>141350</v>
      </c>
    </row>
    <row r="18" spans="1:7" ht="16.5" customHeight="1">
      <c r="A18" s="5">
        <v>6.1</v>
      </c>
      <c r="B18" s="2" t="s">
        <v>8</v>
      </c>
      <c r="C18" s="5">
        <v>1.5</v>
      </c>
      <c r="D18" s="5">
        <v>74000</v>
      </c>
      <c r="E18" s="5"/>
      <c r="F18" s="5">
        <f t="shared" si="0"/>
        <v>81400</v>
      </c>
      <c r="G18" s="5">
        <f t="shared" si="1"/>
        <v>122100</v>
      </c>
    </row>
    <row r="19" spans="1:7" ht="16.5" customHeight="1">
      <c r="A19" s="5">
        <v>6.2</v>
      </c>
      <c r="B19" s="2" t="s">
        <v>9</v>
      </c>
      <c r="C19" s="5">
        <v>0.25</v>
      </c>
      <c r="D19" s="5">
        <v>70000</v>
      </c>
      <c r="E19" s="5"/>
      <c r="F19" s="5">
        <f t="shared" si="0"/>
        <v>77000</v>
      </c>
      <c r="G19" s="5">
        <f t="shared" si="1"/>
        <v>19250</v>
      </c>
    </row>
    <row r="20" spans="1:7" ht="16.5" customHeight="1">
      <c r="A20" s="5">
        <v>7</v>
      </c>
      <c r="B20" s="2" t="s">
        <v>103</v>
      </c>
      <c r="C20" s="5">
        <f>C21+C22</f>
        <v>7</v>
      </c>
      <c r="D20" s="5">
        <f aca="true" t="shared" si="2" ref="D20:G21">D21+D22</f>
        <v>0</v>
      </c>
      <c r="E20" s="5">
        <f t="shared" si="2"/>
        <v>0</v>
      </c>
      <c r="F20" s="5"/>
      <c r="G20" s="5">
        <f t="shared" si="2"/>
        <v>744040</v>
      </c>
    </row>
    <row r="21" spans="1:7" ht="16.5" customHeight="1">
      <c r="A21" s="5">
        <v>7.1</v>
      </c>
      <c r="B21" s="2" t="s">
        <v>13</v>
      </c>
      <c r="C21" s="5">
        <v>1</v>
      </c>
      <c r="D21" s="5"/>
      <c r="E21" s="5"/>
      <c r="F21" s="5">
        <v>78100</v>
      </c>
      <c r="G21" s="5">
        <f t="shared" si="2"/>
        <v>447480</v>
      </c>
    </row>
    <row r="22" spans="1:7" ht="16.5" customHeight="1">
      <c r="A22" s="5">
        <v>7.2</v>
      </c>
      <c r="B22" s="2" t="s">
        <v>13</v>
      </c>
      <c r="C22" s="5">
        <v>6</v>
      </c>
      <c r="D22" s="5"/>
      <c r="E22" s="5"/>
      <c r="F22" s="5">
        <v>72820</v>
      </c>
      <c r="G22" s="5">
        <f>G23+G26</f>
        <v>296560</v>
      </c>
    </row>
    <row r="23" spans="1:7" ht="16.5" customHeight="1">
      <c r="A23" s="5">
        <v>8</v>
      </c>
      <c r="B23" s="2" t="s">
        <v>86</v>
      </c>
      <c r="C23" s="5">
        <f>C24+C25</f>
        <v>2</v>
      </c>
      <c r="D23" s="5">
        <f>D24+D25</f>
        <v>0</v>
      </c>
      <c r="E23" s="5">
        <f>E24+E25</f>
        <v>0</v>
      </c>
      <c r="F23" s="5"/>
      <c r="G23" s="5">
        <f>G24+G25</f>
        <v>150920</v>
      </c>
    </row>
    <row r="24" spans="1:7" ht="16.5" customHeight="1">
      <c r="A24" s="5">
        <v>8.1</v>
      </c>
      <c r="B24" s="2" t="s">
        <v>14</v>
      </c>
      <c r="C24" s="5">
        <v>1</v>
      </c>
      <c r="D24" s="5"/>
      <c r="E24" s="5"/>
      <c r="F24" s="5">
        <v>78100</v>
      </c>
      <c r="G24" s="5">
        <f t="shared" si="1"/>
        <v>78100</v>
      </c>
    </row>
    <row r="25" spans="1:7" ht="16.5" customHeight="1">
      <c r="A25" s="5">
        <v>8.2</v>
      </c>
      <c r="B25" s="2" t="s">
        <v>14</v>
      </c>
      <c r="C25" s="5">
        <v>1</v>
      </c>
      <c r="D25" s="5"/>
      <c r="E25" s="5"/>
      <c r="F25" s="5">
        <v>72820</v>
      </c>
      <c r="G25" s="5">
        <f t="shared" si="1"/>
        <v>72820</v>
      </c>
    </row>
    <row r="26" spans="1:7" ht="16.5" customHeight="1">
      <c r="A26" s="5">
        <v>9</v>
      </c>
      <c r="B26" s="2" t="s">
        <v>15</v>
      </c>
      <c r="C26" s="5">
        <v>2</v>
      </c>
      <c r="D26" s="5">
        <v>66200</v>
      </c>
      <c r="E26" s="5">
        <f>C26*D26</f>
        <v>132400</v>
      </c>
      <c r="F26" s="5">
        <f t="shared" si="0"/>
        <v>72820</v>
      </c>
      <c r="G26" s="5">
        <f t="shared" si="1"/>
        <v>145640</v>
      </c>
    </row>
    <row r="27" spans="1:7" ht="16.5" customHeight="1">
      <c r="A27" s="5">
        <v>10</v>
      </c>
      <c r="B27" s="2" t="s">
        <v>16</v>
      </c>
      <c r="C27" s="5">
        <v>1</v>
      </c>
      <c r="D27" s="5">
        <v>66200</v>
      </c>
      <c r="E27" s="5">
        <f>C27*D27</f>
        <v>66200</v>
      </c>
      <c r="F27" s="5">
        <f t="shared" si="0"/>
        <v>72820</v>
      </c>
      <c r="G27" s="5">
        <f t="shared" si="1"/>
        <v>72820</v>
      </c>
    </row>
    <row r="28" spans="1:7" ht="16.5" customHeight="1">
      <c r="A28" s="5">
        <v>11</v>
      </c>
      <c r="B28" s="2" t="s">
        <v>17</v>
      </c>
      <c r="C28" s="5">
        <v>1</v>
      </c>
      <c r="D28" s="5">
        <v>66200</v>
      </c>
      <c r="E28" s="5">
        <f>C28*D28</f>
        <v>66200</v>
      </c>
      <c r="F28" s="5">
        <f t="shared" si="0"/>
        <v>72820</v>
      </c>
      <c r="G28" s="5">
        <f t="shared" si="1"/>
        <v>72820</v>
      </c>
    </row>
    <row r="29" spans="1:7" ht="16.5" customHeight="1">
      <c r="A29" s="5">
        <v>12</v>
      </c>
      <c r="B29" s="2" t="s">
        <v>18</v>
      </c>
      <c r="C29" s="5">
        <v>2</v>
      </c>
      <c r="D29" s="5">
        <v>71000</v>
      </c>
      <c r="E29" s="5">
        <f>C29*D29</f>
        <v>142000</v>
      </c>
      <c r="F29" s="5">
        <f t="shared" si="0"/>
        <v>78100</v>
      </c>
      <c r="G29" s="5">
        <f t="shared" si="1"/>
        <v>156200</v>
      </c>
    </row>
    <row r="30" spans="1:7" ht="16.5" customHeight="1">
      <c r="A30" s="5">
        <v>13</v>
      </c>
      <c r="B30" s="2" t="s">
        <v>19</v>
      </c>
      <c r="C30" s="5">
        <v>1</v>
      </c>
      <c r="D30" s="5">
        <v>66200</v>
      </c>
      <c r="E30" s="5">
        <f>C30*D30</f>
        <v>66200</v>
      </c>
      <c r="F30" s="5">
        <f t="shared" si="0"/>
        <v>72820</v>
      </c>
      <c r="G30" s="5">
        <f t="shared" si="1"/>
        <v>72820</v>
      </c>
    </row>
    <row r="31" spans="1:7" ht="16.5" customHeight="1">
      <c r="A31" s="5">
        <v>14</v>
      </c>
      <c r="B31" s="2" t="s">
        <v>87</v>
      </c>
      <c r="C31" s="5">
        <f>C32+C33</f>
        <v>2</v>
      </c>
      <c r="D31" s="5">
        <f>D32+D33</f>
        <v>0</v>
      </c>
      <c r="E31" s="5">
        <f>E32+E33</f>
        <v>0</v>
      </c>
      <c r="F31" s="5"/>
      <c r="G31" s="5">
        <f>G32+G33</f>
        <v>150920</v>
      </c>
    </row>
    <row r="32" spans="1:7" ht="16.5" customHeight="1">
      <c r="A32" s="5">
        <v>14.1</v>
      </c>
      <c r="B32" s="2" t="s">
        <v>81</v>
      </c>
      <c r="C32" s="5">
        <v>1</v>
      </c>
      <c r="D32" s="5"/>
      <c r="E32" s="5"/>
      <c r="F32" s="5">
        <v>78100</v>
      </c>
      <c r="G32" s="5">
        <f>F32*C32</f>
        <v>78100</v>
      </c>
    </row>
    <row r="33" spans="1:7" ht="16.5" customHeight="1">
      <c r="A33" s="5">
        <v>14.2</v>
      </c>
      <c r="B33" s="2" t="s">
        <v>20</v>
      </c>
      <c r="C33" s="5">
        <v>1</v>
      </c>
      <c r="D33" s="5"/>
      <c r="E33" s="5"/>
      <c r="F33" s="5">
        <v>72820</v>
      </c>
      <c r="G33" s="5">
        <f>F33*C33</f>
        <v>72820</v>
      </c>
    </row>
    <row r="34" spans="1:7" ht="35.25" customHeight="1">
      <c r="A34" s="5">
        <v>15</v>
      </c>
      <c r="B34" s="2" t="s">
        <v>23</v>
      </c>
      <c r="C34" s="5">
        <v>1</v>
      </c>
      <c r="D34" s="5">
        <v>66200</v>
      </c>
      <c r="E34" s="5">
        <f>C34*D34</f>
        <v>66200</v>
      </c>
      <c r="F34" s="5">
        <f t="shared" si="0"/>
        <v>72820</v>
      </c>
      <c r="G34" s="5">
        <f t="shared" si="1"/>
        <v>72820</v>
      </c>
    </row>
    <row r="35" spans="1:7" ht="23.25" customHeight="1">
      <c r="A35" s="19" t="s">
        <v>21</v>
      </c>
      <c r="B35" s="20"/>
      <c r="C35" s="4">
        <f>C9+C11+C12+C13+C17+C20+C23+C26+C27+C28+C29+C30+C31+C34+C10</f>
        <v>35.6</v>
      </c>
      <c r="D35" s="4">
        <f>D9+D11+D12+D13+D17+D20+D23+D26+D27+D28+D29+D30+D31+D34+D10</f>
        <v>1047000</v>
      </c>
      <c r="E35" s="4">
        <f>E9+E11+E12+E13+E17+E20+E23+E26+E27+E28+E29+E30+E31+E34+E10</f>
        <v>1687800</v>
      </c>
      <c r="F35" s="4"/>
      <c r="G35" s="4">
        <f>G9+G11+G12+G13+G17+G20+G23+G26+G27+G28+G29+G30+G31+G34+G10</f>
        <v>3143810</v>
      </c>
    </row>
    <row r="39" spans="1:6" ht="14.25" customHeight="1">
      <c r="A39" s="18" t="s">
        <v>89</v>
      </c>
      <c r="B39" s="18"/>
      <c r="C39" s="17" t="s">
        <v>90</v>
      </c>
      <c r="D39" s="17"/>
      <c r="E39" s="17"/>
      <c r="F39" s="17"/>
    </row>
  </sheetData>
  <sheetProtection/>
  <mergeCells count="8">
    <mergeCell ref="C39:F39"/>
    <mergeCell ref="C3:G3"/>
    <mergeCell ref="A4:G4"/>
    <mergeCell ref="B6:F6"/>
    <mergeCell ref="A35:B35"/>
    <mergeCell ref="C1:G1"/>
    <mergeCell ref="C2:G2"/>
    <mergeCell ref="A39:B39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18" t="s">
        <v>61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22.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26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49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29.2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32">C10*D10</f>
        <v>80000</v>
      </c>
      <c r="F10" s="5">
        <f aca="true" t="shared" si="1" ref="F10:F32">D10*110%</f>
        <v>88000</v>
      </c>
      <c r="G10" s="5">
        <f aca="true" t="shared" si="2" ref="G10:G32">F10*C10</f>
        <v>88000</v>
      </c>
    </row>
    <row r="11" spans="1:7" ht="29.25" customHeight="1">
      <c r="A11" s="5">
        <v>3</v>
      </c>
      <c r="B11" s="2" t="s">
        <v>48</v>
      </c>
      <c r="C11" s="5">
        <v>1</v>
      </c>
      <c r="D11" s="5">
        <v>80000</v>
      </c>
      <c r="E11" s="5">
        <f t="shared" si="0"/>
        <v>80000</v>
      </c>
      <c r="F11" s="5">
        <f t="shared" si="1"/>
        <v>88000</v>
      </c>
      <c r="G11" s="5">
        <f t="shared" si="2"/>
        <v>88000</v>
      </c>
    </row>
    <row r="12" spans="1:7" ht="16.5" customHeight="1">
      <c r="A12" s="5">
        <v>4</v>
      </c>
      <c r="B12" s="2" t="s">
        <v>66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5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0</v>
      </c>
      <c r="F13" s="5"/>
      <c r="G13" s="5">
        <f>G14+G15+G16</f>
        <v>832040.0000000001</v>
      </c>
    </row>
    <row r="14" spans="1:7" ht="16.5" customHeight="1">
      <c r="A14" s="5">
        <v>5.1</v>
      </c>
      <c r="B14" s="2" t="s">
        <v>8</v>
      </c>
      <c r="C14" s="5">
        <v>4.65</v>
      </c>
      <c r="D14" s="5">
        <v>84000</v>
      </c>
      <c r="E14" s="5"/>
      <c r="F14" s="5">
        <f t="shared" si="1"/>
        <v>92400.00000000001</v>
      </c>
      <c r="G14" s="5">
        <f t="shared" si="2"/>
        <v>429660.0000000001</v>
      </c>
    </row>
    <row r="15" spans="1:7" ht="16.5" customHeight="1">
      <c r="A15" s="5">
        <v>5.2</v>
      </c>
      <c r="B15" s="2" t="s">
        <v>9</v>
      </c>
      <c r="C15" s="5">
        <v>3.1</v>
      </c>
      <c r="D15" s="5">
        <v>80000</v>
      </c>
      <c r="E15" s="5"/>
      <c r="F15" s="5">
        <f t="shared" si="1"/>
        <v>88000</v>
      </c>
      <c r="G15" s="5">
        <f t="shared" si="2"/>
        <v>272800</v>
      </c>
    </row>
    <row r="16" spans="1:7" ht="16.5" customHeight="1">
      <c r="A16" s="5">
        <v>5.3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6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5">
        <f>G18+G19</f>
        <v>122100</v>
      </c>
    </row>
    <row r="18" spans="1:7" ht="16.5" customHeight="1">
      <c r="A18" s="5">
        <v>6.1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5">
        <f t="shared" si="2"/>
        <v>122100</v>
      </c>
    </row>
    <row r="19" spans="1:7" ht="16.5" customHeight="1">
      <c r="A19" s="5">
        <v>6.2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7</v>
      </c>
      <c r="B20" s="2" t="s">
        <v>82</v>
      </c>
      <c r="C20" s="5">
        <f>C21+C22</f>
        <v>6</v>
      </c>
      <c r="D20" s="5"/>
      <c r="E20" s="5"/>
      <c r="F20" s="5"/>
      <c r="G20" s="5">
        <f>G21+G22</f>
        <v>447480</v>
      </c>
    </row>
    <row r="21" spans="1:7" ht="16.5" customHeight="1">
      <c r="A21" s="5">
        <v>7.1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7.2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8</v>
      </c>
      <c r="B23" s="2" t="s">
        <v>86</v>
      </c>
      <c r="C23" s="5">
        <v>1</v>
      </c>
      <c r="D23" s="5"/>
      <c r="E23" s="5"/>
      <c r="F23" s="5">
        <v>72800</v>
      </c>
      <c r="G23" s="5">
        <f>C23*F23</f>
        <v>72800</v>
      </c>
    </row>
    <row r="24" spans="1:7" ht="16.5" customHeight="1">
      <c r="A24" s="5">
        <v>9</v>
      </c>
      <c r="B24" s="2" t="s">
        <v>15</v>
      </c>
      <c r="C24" s="5">
        <v>2</v>
      </c>
      <c r="D24" s="5">
        <v>66200</v>
      </c>
      <c r="E24" s="5">
        <f t="shared" si="0"/>
        <v>132400</v>
      </c>
      <c r="F24" s="5">
        <f t="shared" si="1"/>
        <v>72820</v>
      </c>
      <c r="G24" s="5">
        <f t="shared" si="2"/>
        <v>145640</v>
      </c>
    </row>
    <row r="25" spans="1:7" ht="16.5" customHeight="1">
      <c r="A25" s="5">
        <v>10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11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12</v>
      </c>
      <c r="B27" s="2" t="s">
        <v>85</v>
      </c>
      <c r="C27" s="5">
        <f>C28+C29</f>
        <v>2</v>
      </c>
      <c r="D27" s="5">
        <v>66200</v>
      </c>
      <c r="E27" s="5">
        <f t="shared" si="0"/>
        <v>132400</v>
      </c>
      <c r="F27" s="5"/>
      <c r="G27" s="5">
        <f>G28+G29</f>
        <v>150920</v>
      </c>
    </row>
    <row r="28" spans="1:7" ht="16.5" customHeight="1">
      <c r="A28" s="7" t="s">
        <v>92</v>
      </c>
      <c r="B28" s="2" t="s">
        <v>18</v>
      </c>
      <c r="C28" s="5">
        <v>1</v>
      </c>
      <c r="D28" s="5"/>
      <c r="E28" s="5"/>
      <c r="F28" s="5">
        <v>72820</v>
      </c>
      <c r="G28" s="5">
        <f>F28*C28</f>
        <v>72820</v>
      </c>
    </row>
    <row r="29" spans="1:7" ht="16.5" customHeight="1">
      <c r="A29" s="7" t="s">
        <v>93</v>
      </c>
      <c r="B29" s="2" t="s">
        <v>18</v>
      </c>
      <c r="C29" s="5">
        <v>1</v>
      </c>
      <c r="D29" s="5"/>
      <c r="E29" s="5"/>
      <c r="F29" s="5">
        <v>78100</v>
      </c>
      <c r="G29" s="5">
        <f>F29*C29</f>
        <v>78100</v>
      </c>
    </row>
    <row r="30" spans="1:7" ht="16.5" customHeight="1">
      <c r="A30" s="5">
        <v>13</v>
      </c>
      <c r="B30" s="2" t="s">
        <v>19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16.5" customHeight="1">
      <c r="A31" s="5">
        <v>14</v>
      </c>
      <c r="B31" s="2" t="s">
        <v>20</v>
      </c>
      <c r="C31" s="5">
        <v>1</v>
      </c>
      <c r="D31" s="5">
        <v>71000</v>
      </c>
      <c r="E31" s="5">
        <f t="shared" si="0"/>
        <v>71000</v>
      </c>
      <c r="F31" s="5">
        <f t="shared" si="1"/>
        <v>78100</v>
      </c>
      <c r="G31" s="5">
        <f t="shared" si="2"/>
        <v>78100</v>
      </c>
    </row>
    <row r="32" spans="1:7" ht="39" customHeight="1">
      <c r="A32" s="5">
        <v>15</v>
      </c>
      <c r="B32" s="2" t="s">
        <v>23</v>
      </c>
      <c r="C32" s="5">
        <v>1</v>
      </c>
      <c r="D32" s="5">
        <v>71000</v>
      </c>
      <c r="E32" s="5">
        <f t="shared" si="0"/>
        <v>71000</v>
      </c>
      <c r="F32" s="5">
        <f t="shared" si="1"/>
        <v>78100</v>
      </c>
      <c r="G32" s="5">
        <f t="shared" si="2"/>
        <v>78100</v>
      </c>
    </row>
    <row r="33" spans="1:7" ht="23.25" customHeight="1">
      <c r="A33" s="19" t="s">
        <v>21</v>
      </c>
      <c r="B33" s="20"/>
      <c r="C33" s="4">
        <f>C9+C10+C11+C12+C13+C17+C20+C23+C24+C25+C26+C27+C30+C31+C32</f>
        <v>30.8</v>
      </c>
      <c r="D33" s="4">
        <f>D9+D10+D11+D12+D13+D17+D20+D23+D24+D25+D26+D27+D30+D31+D32</f>
        <v>1198000</v>
      </c>
      <c r="E33" s="4">
        <f>E9+E10+E11+E12+E13+E17+E20+E23+E24+E25+E26+E27+E30+E31+E32</f>
        <v>946400</v>
      </c>
      <c r="F33" s="4"/>
      <c r="G33" s="4">
        <f>G9+G10+G11+G12+G13+G17+G20+G23+G24+G25+G26+G27+G30+G31+G32</f>
        <v>2520740</v>
      </c>
    </row>
    <row r="37" spans="1:6" ht="14.25" customHeight="1">
      <c r="A37" s="18" t="s">
        <v>89</v>
      </c>
      <c r="B37" s="18"/>
      <c r="C37" s="17" t="s">
        <v>90</v>
      </c>
      <c r="D37" s="17"/>
      <c r="E37" s="17"/>
      <c r="F37" s="17"/>
    </row>
  </sheetData>
  <sheetProtection/>
  <mergeCells count="8">
    <mergeCell ref="C37:F37"/>
    <mergeCell ref="C3:G3"/>
    <mergeCell ref="A4:G4"/>
    <mergeCell ref="B6:F6"/>
    <mergeCell ref="A33:B33"/>
    <mergeCell ref="C1:G1"/>
    <mergeCell ref="C2:G2"/>
    <mergeCell ref="A37:B37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2" sqref="C2:G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18" t="s">
        <v>62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27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49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16.5" customHeight="1">
      <c r="A10" s="5">
        <v>2</v>
      </c>
      <c r="B10" s="2" t="s">
        <v>99</v>
      </c>
      <c r="C10" s="5">
        <v>1</v>
      </c>
      <c r="D10" s="5"/>
      <c r="E10" s="5"/>
      <c r="F10" s="5">
        <v>100000</v>
      </c>
      <c r="G10" s="5">
        <f>F10*C10</f>
        <v>100000</v>
      </c>
    </row>
    <row r="11" spans="1:7" ht="21.75" customHeight="1">
      <c r="A11" s="5">
        <v>3</v>
      </c>
      <c r="B11" s="2" t="s">
        <v>7</v>
      </c>
      <c r="C11" s="5">
        <v>1</v>
      </c>
      <c r="D11" s="5">
        <v>80000</v>
      </c>
      <c r="E11" s="5">
        <f aca="true" t="shared" si="0" ref="E11:E34">C11*D11</f>
        <v>80000</v>
      </c>
      <c r="F11" s="5">
        <f aca="true" t="shared" si="1" ref="F11:F34">D11*110%</f>
        <v>88000</v>
      </c>
      <c r="G11" s="5">
        <f aca="true" t="shared" si="2" ref="G11:G34">F11*C11</f>
        <v>88000</v>
      </c>
    </row>
    <row r="12" spans="1:7" ht="16.5" customHeight="1">
      <c r="A12" s="5">
        <v>4</v>
      </c>
      <c r="B12" s="2" t="s">
        <v>66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t="shared" si="2"/>
        <v>78100</v>
      </c>
    </row>
    <row r="13" spans="1:7" ht="16.5" customHeight="1">
      <c r="A13" s="5">
        <v>5</v>
      </c>
      <c r="B13" s="2" t="s">
        <v>10</v>
      </c>
      <c r="C13" s="5">
        <f>C14+C15+C16</f>
        <v>10.3</v>
      </c>
      <c r="D13" s="5">
        <f>D14+D15+D16</f>
        <v>240000</v>
      </c>
      <c r="E13" s="5">
        <f>E14+E15+E16</f>
        <v>0</v>
      </c>
      <c r="F13" s="5"/>
      <c r="G13" s="16">
        <f>G14+G15+G16</f>
        <v>912230</v>
      </c>
    </row>
    <row r="14" spans="1:7" ht="16.5" customHeight="1">
      <c r="A14" s="5">
        <v>5.1</v>
      </c>
      <c r="B14" s="2" t="s">
        <v>8</v>
      </c>
      <c r="C14" s="5">
        <v>5.425</v>
      </c>
      <c r="D14" s="5">
        <v>84000</v>
      </c>
      <c r="E14" s="5"/>
      <c r="F14" s="5">
        <f t="shared" si="1"/>
        <v>92400.00000000001</v>
      </c>
      <c r="G14" s="5">
        <f t="shared" si="2"/>
        <v>501270.00000000006</v>
      </c>
    </row>
    <row r="15" spans="1:7" ht="16.5" customHeight="1">
      <c r="A15" s="5">
        <v>5.2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5.3</v>
      </c>
      <c r="B16" s="2" t="s">
        <v>11</v>
      </c>
      <c r="C16" s="5">
        <v>4.1</v>
      </c>
      <c r="D16" s="5">
        <v>76000</v>
      </c>
      <c r="E16" s="5"/>
      <c r="F16" s="5">
        <f t="shared" si="1"/>
        <v>83600</v>
      </c>
      <c r="G16" s="5">
        <f t="shared" si="2"/>
        <v>342759.99999999994</v>
      </c>
    </row>
    <row r="17" spans="1:7" ht="16.5" customHeight="1">
      <c r="A17" s="5">
        <v>6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5">
        <f>G18+G19</f>
        <v>122100</v>
      </c>
    </row>
    <row r="18" spans="1:7" ht="16.5" customHeight="1">
      <c r="A18" s="5">
        <v>6.1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16">
        <f t="shared" si="2"/>
        <v>122100</v>
      </c>
    </row>
    <row r="19" spans="1:7" ht="16.5" customHeight="1">
      <c r="A19" s="5">
        <v>6.2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7</v>
      </c>
      <c r="B20" s="2" t="s">
        <v>82</v>
      </c>
      <c r="C20" s="5">
        <f>C21+C22</f>
        <v>7</v>
      </c>
      <c r="D20" s="5"/>
      <c r="E20" s="5"/>
      <c r="F20" s="5"/>
      <c r="G20" s="5">
        <f>G21+G22</f>
        <v>525580</v>
      </c>
    </row>
    <row r="21" spans="1:7" ht="16.5" customHeight="1">
      <c r="A21" s="5">
        <v>7.1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7.2</v>
      </c>
      <c r="B22" s="2" t="s">
        <v>13</v>
      </c>
      <c r="C22" s="5">
        <v>3</v>
      </c>
      <c r="D22" s="5">
        <v>71000</v>
      </c>
      <c r="E22" s="5">
        <f t="shared" si="0"/>
        <v>213000</v>
      </c>
      <c r="F22" s="5">
        <f t="shared" si="1"/>
        <v>78100</v>
      </c>
      <c r="G22" s="5">
        <f t="shared" si="2"/>
        <v>234300</v>
      </c>
    </row>
    <row r="23" spans="1:7" ht="16.5" customHeight="1">
      <c r="A23" s="5">
        <v>8</v>
      </c>
      <c r="B23" s="2" t="s">
        <v>86</v>
      </c>
      <c r="C23" s="5">
        <f>C24+C25</f>
        <v>1.5</v>
      </c>
      <c r="D23" s="5"/>
      <c r="E23" s="5"/>
      <c r="F23" s="5"/>
      <c r="G23" s="5">
        <f>G24+G25</f>
        <v>114510</v>
      </c>
    </row>
    <row r="24" spans="1:7" ht="16.5" customHeight="1">
      <c r="A24" s="5">
        <v>8.1</v>
      </c>
      <c r="B24" s="2" t="s">
        <v>14</v>
      </c>
      <c r="C24" s="5">
        <v>0.5</v>
      </c>
      <c r="D24" s="5">
        <v>66200</v>
      </c>
      <c r="E24" s="5">
        <f t="shared" si="0"/>
        <v>33100</v>
      </c>
      <c r="F24" s="5">
        <f t="shared" si="1"/>
        <v>72820</v>
      </c>
      <c r="G24" s="5">
        <f t="shared" si="2"/>
        <v>36410</v>
      </c>
    </row>
    <row r="25" spans="1:7" ht="16.5" customHeight="1">
      <c r="A25" s="5">
        <v>8.2</v>
      </c>
      <c r="B25" s="2" t="s">
        <v>14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9</v>
      </c>
      <c r="B26" s="2" t="s">
        <v>100</v>
      </c>
      <c r="C26" s="5">
        <f>C27+C28</f>
        <v>2</v>
      </c>
      <c r="D26" s="5">
        <v>71000</v>
      </c>
      <c r="E26" s="5">
        <f t="shared" si="0"/>
        <v>142000</v>
      </c>
      <c r="F26" s="5"/>
      <c r="G26" s="5">
        <f>G27+G28</f>
        <v>150920</v>
      </c>
    </row>
    <row r="27" spans="1:7" ht="16.5" customHeight="1">
      <c r="A27" s="5">
        <v>9.1</v>
      </c>
      <c r="B27" s="2" t="s">
        <v>15</v>
      </c>
      <c r="C27" s="5">
        <v>1</v>
      </c>
      <c r="D27" s="5"/>
      <c r="E27" s="5"/>
      <c r="F27" s="5">
        <v>72820</v>
      </c>
      <c r="G27" s="5">
        <f t="shared" si="2"/>
        <v>72820</v>
      </c>
    </row>
    <row r="28" spans="1:7" ht="16.5" customHeight="1">
      <c r="A28" s="5">
        <v>9.2</v>
      </c>
      <c r="B28" s="2" t="s">
        <v>15</v>
      </c>
      <c r="C28" s="5">
        <v>1</v>
      </c>
      <c r="D28" s="5"/>
      <c r="E28" s="5"/>
      <c r="F28" s="5">
        <v>78100</v>
      </c>
      <c r="G28" s="5">
        <f t="shared" si="2"/>
        <v>78100</v>
      </c>
    </row>
    <row r="29" spans="1:7" ht="16.5" customHeight="1">
      <c r="A29" s="5">
        <v>10</v>
      </c>
      <c r="B29" s="2" t="s">
        <v>16</v>
      </c>
      <c r="C29" s="5">
        <v>1</v>
      </c>
      <c r="D29" s="5">
        <v>71000</v>
      </c>
      <c r="E29" s="5">
        <f t="shared" si="0"/>
        <v>71000</v>
      </c>
      <c r="F29" s="5">
        <f t="shared" si="1"/>
        <v>78100</v>
      </c>
      <c r="G29" s="5">
        <f t="shared" si="2"/>
        <v>78100</v>
      </c>
    </row>
    <row r="30" spans="1:7" ht="16.5" customHeight="1">
      <c r="A30" s="5">
        <v>11</v>
      </c>
      <c r="B30" s="2" t="s">
        <v>17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16.5" customHeight="1">
      <c r="A31" s="5">
        <v>12</v>
      </c>
      <c r="B31" s="2" t="s">
        <v>18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6.5" customHeight="1">
      <c r="A32" s="5">
        <v>13</v>
      </c>
      <c r="B32" s="2" t="s">
        <v>19</v>
      </c>
      <c r="C32" s="5">
        <v>1</v>
      </c>
      <c r="D32" s="5">
        <v>71000</v>
      </c>
      <c r="E32" s="5">
        <f t="shared" si="0"/>
        <v>71000</v>
      </c>
      <c r="F32" s="5">
        <f t="shared" si="1"/>
        <v>78100</v>
      </c>
      <c r="G32" s="5">
        <f t="shared" si="2"/>
        <v>78100</v>
      </c>
    </row>
    <row r="33" spans="1:7" ht="16.5" customHeight="1">
      <c r="A33" s="5">
        <v>14</v>
      </c>
      <c r="B33" s="2" t="s">
        <v>20</v>
      </c>
      <c r="C33" s="5">
        <v>1</v>
      </c>
      <c r="D33" s="5">
        <v>66200</v>
      </c>
      <c r="E33" s="5">
        <f t="shared" si="0"/>
        <v>66200</v>
      </c>
      <c r="F33" s="5">
        <f t="shared" si="1"/>
        <v>72820</v>
      </c>
      <c r="G33" s="5">
        <f t="shared" si="2"/>
        <v>72820</v>
      </c>
    </row>
    <row r="34" spans="1:7" ht="40.5" customHeight="1">
      <c r="A34" s="5">
        <v>15</v>
      </c>
      <c r="B34" s="2" t="s">
        <v>23</v>
      </c>
      <c r="C34" s="5">
        <v>1</v>
      </c>
      <c r="D34" s="5">
        <v>66200</v>
      </c>
      <c r="E34" s="5">
        <f t="shared" si="0"/>
        <v>66200</v>
      </c>
      <c r="F34" s="5">
        <f t="shared" si="1"/>
        <v>72820</v>
      </c>
      <c r="G34" s="5">
        <f t="shared" si="2"/>
        <v>72820</v>
      </c>
    </row>
    <row r="35" spans="1:7" ht="23.25" customHeight="1">
      <c r="A35" s="19" t="s">
        <v>21</v>
      </c>
      <c r="B35" s="20"/>
      <c r="C35" s="4">
        <f>C9+C11+C12+C13+C17+C20+C23+C26+C29+C30+C31+C32+C33+C34+C10</f>
        <v>32.3</v>
      </c>
      <c r="D35" s="4">
        <f>D9+D11+D12+D13+D17+D20+D23+D26+D29+D30+D31+D32+D33+D34+D10</f>
        <v>1122800</v>
      </c>
      <c r="E35" s="4">
        <f>E9+E11+E12+E13+E17+E20+E23+E26+E29+E30+E31+E32+E33+E34+E10</f>
        <v>809800</v>
      </c>
      <c r="F35" s="4"/>
      <c r="G35" s="4">
        <f>G9+G11+G12+G13+G17+G20+G23+G26+G29+G30+G31+G32+G33+G34+G10</f>
        <v>2659920</v>
      </c>
    </row>
    <row r="39" spans="1:6" ht="28.5" customHeight="1">
      <c r="A39" s="18" t="s">
        <v>89</v>
      </c>
      <c r="B39" s="18"/>
      <c r="C39" s="17" t="s">
        <v>90</v>
      </c>
      <c r="D39" s="17"/>
      <c r="E39" s="17"/>
      <c r="F39" s="17"/>
    </row>
  </sheetData>
  <sheetProtection/>
  <mergeCells count="8">
    <mergeCell ref="C39:F39"/>
    <mergeCell ref="C3:G3"/>
    <mergeCell ref="A4:G4"/>
    <mergeCell ref="B6:F6"/>
    <mergeCell ref="A35:B35"/>
    <mergeCell ref="C1:G1"/>
    <mergeCell ref="C2:G2"/>
    <mergeCell ref="A39:B39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18" t="s">
        <v>63</v>
      </c>
      <c r="D1" s="18"/>
      <c r="E1" s="18"/>
      <c r="F1" s="18"/>
      <c r="G1" s="18"/>
    </row>
    <row r="2" spans="3:7" ht="14.25" customHeight="1">
      <c r="C2" s="18" t="s">
        <v>91</v>
      </c>
      <c r="D2" s="18"/>
      <c r="E2" s="18"/>
      <c r="F2" s="18"/>
      <c r="G2" s="18"/>
    </row>
    <row r="3" spans="3:7" ht="14.25" customHeight="1">
      <c r="C3" s="18" t="s">
        <v>104</v>
      </c>
      <c r="D3" s="18"/>
      <c r="E3" s="18"/>
      <c r="F3" s="18"/>
      <c r="G3" s="18"/>
    </row>
    <row r="4" spans="1:7" ht="48" customHeight="1">
      <c r="A4" s="18" t="s">
        <v>32</v>
      </c>
      <c r="B4" s="18"/>
      <c r="C4" s="18"/>
      <c r="D4" s="18"/>
      <c r="E4" s="18"/>
      <c r="F4" s="18"/>
      <c r="G4" s="18"/>
    </row>
    <row r="5" spans="1:3" ht="14.25">
      <c r="A5" s="3">
        <v>1</v>
      </c>
      <c r="B5" s="6" t="s">
        <v>50</v>
      </c>
      <c r="C5" s="6"/>
    </row>
    <row r="6" spans="1:6" ht="20.25" customHeight="1">
      <c r="A6" s="3">
        <v>2</v>
      </c>
      <c r="B6" s="21" t="s">
        <v>2</v>
      </c>
      <c r="C6" s="21"/>
      <c r="D6" s="21"/>
      <c r="E6" s="21"/>
      <c r="F6" s="21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54</v>
      </c>
      <c r="E8" s="4" t="s">
        <v>67</v>
      </c>
      <c r="F8" s="14" t="s">
        <v>54</v>
      </c>
      <c r="G8" s="4" t="s">
        <v>67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f>D9*110%</f>
        <v>121000.00000000001</v>
      </c>
      <c r="G9" s="5">
        <f>F9*C9</f>
        <v>121000.00000000001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30">C10*D10</f>
        <v>80000</v>
      </c>
      <c r="F10" s="5">
        <f aca="true" t="shared" si="1" ref="F10:F28">D10*110%</f>
        <v>88000</v>
      </c>
      <c r="G10" s="5">
        <f aca="true" t="shared" si="2" ref="G10:G31">F10*C10</f>
        <v>88000</v>
      </c>
    </row>
    <row r="11" spans="1:7" ht="16.5" customHeight="1">
      <c r="A11" s="5">
        <v>3</v>
      </c>
      <c r="B11" s="2" t="s">
        <v>66</v>
      </c>
      <c r="C11" s="5">
        <v>0.5</v>
      </c>
      <c r="D11" s="5">
        <v>66200</v>
      </c>
      <c r="E11" s="5">
        <f t="shared" si="0"/>
        <v>33100</v>
      </c>
      <c r="F11" s="5">
        <f t="shared" si="1"/>
        <v>72820</v>
      </c>
      <c r="G11" s="5">
        <f t="shared" si="2"/>
        <v>36410</v>
      </c>
    </row>
    <row r="12" spans="1:7" ht="16.5" customHeight="1">
      <c r="A12" s="5">
        <v>4</v>
      </c>
      <c r="B12" s="2" t="s">
        <v>10</v>
      </c>
      <c r="C12" s="5">
        <f>C13+C14+C15</f>
        <v>6.2</v>
      </c>
      <c r="D12" s="5">
        <f>D13+D14+D15</f>
        <v>240000</v>
      </c>
      <c r="E12" s="5">
        <f>E13+E14+E15</f>
        <v>0</v>
      </c>
      <c r="F12" s="5"/>
      <c r="G12" s="16">
        <f>G13+G14+G15</f>
        <v>555830</v>
      </c>
    </row>
    <row r="13" spans="1:7" ht="16.5" customHeight="1">
      <c r="A13" s="5">
        <v>4.1</v>
      </c>
      <c r="B13" s="2" t="s">
        <v>8</v>
      </c>
      <c r="C13" s="5">
        <v>3.875</v>
      </c>
      <c r="D13" s="5">
        <v>84000</v>
      </c>
      <c r="E13" s="5"/>
      <c r="F13" s="5">
        <f t="shared" si="1"/>
        <v>92400.00000000001</v>
      </c>
      <c r="G13" s="5">
        <f t="shared" si="2"/>
        <v>358050.00000000006</v>
      </c>
    </row>
    <row r="14" spans="1:7" ht="16.5" customHeight="1">
      <c r="A14" s="5">
        <v>4.2</v>
      </c>
      <c r="B14" s="2" t="s">
        <v>9</v>
      </c>
      <c r="C14" s="5">
        <v>0.775</v>
      </c>
      <c r="D14" s="5">
        <v>80000</v>
      </c>
      <c r="E14" s="5"/>
      <c r="F14" s="5">
        <f t="shared" si="1"/>
        <v>88000</v>
      </c>
      <c r="G14" s="5">
        <f t="shared" si="2"/>
        <v>68200</v>
      </c>
    </row>
    <row r="15" spans="1:7" ht="16.5" customHeight="1">
      <c r="A15" s="5">
        <v>4.3</v>
      </c>
      <c r="B15" s="2" t="s">
        <v>11</v>
      </c>
      <c r="C15" s="5">
        <v>1.55</v>
      </c>
      <c r="D15" s="5">
        <v>76000</v>
      </c>
      <c r="E15" s="5"/>
      <c r="F15" s="5">
        <f t="shared" si="1"/>
        <v>83600</v>
      </c>
      <c r="G15" s="5">
        <f t="shared" si="2"/>
        <v>129580</v>
      </c>
    </row>
    <row r="16" spans="1:7" ht="16.5" customHeight="1">
      <c r="A16" s="5">
        <v>5</v>
      </c>
      <c r="B16" s="2" t="s">
        <v>12</v>
      </c>
      <c r="C16" s="5">
        <f>C17+C18</f>
        <v>1</v>
      </c>
      <c r="D16" s="5">
        <f>D17+D18</f>
        <v>144000</v>
      </c>
      <c r="E16" s="5">
        <f>E17+E18</f>
        <v>0</v>
      </c>
      <c r="F16" s="5"/>
      <c r="G16" s="16">
        <f>G17+G18</f>
        <v>81400</v>
      </c>
    </row>
    <row r="17" spans="1:7" ht="16.5" customHeight="1">
      <c r="A17" s="5">
        <v>5.1</v>
      </c>
      <c r="B17" s="2" t="s">
        <v>8</v>
      </c>
      <c r="C17" s="5">
        <v>1</v>
      </c>
      <c r="D17" s="5">
        <v>74000</v>
      </c>
      <c r="E17" s="5"/>
      <c r="F17" s="5">
        <f t="shared" si="1"/>
        <v>81400</v>
      </c>
      <c r="G17" s="5">
        <f t="shared" si="2"/>
        <v>81400</v>
      </c>
    </row>
    <row r="18" spans="1:7" ht="16.5" customHeight="1">
      <c r="A18" s="5">
        <v>5.2</v>
      </c>
      <c r="B18" s="2" t="s">
        <v>9</v>
      </c>
      <c r="C18" s="5"/>
      <c r="D18" s="5">
        <v>70000</v>
      </c>
      <c r="E18" s="5"/>
      <c r="F18" s="5">
        <f t="shared" si="1"/>
        <v>77000</v>
      </c>
      <c r="G18" s="5">
        <f t="shared" si="2"/>
        <v>0</v>
      </c>
    </row>
    <row r="19" spans="1:7" ht="16.5" customHeight="1">
      <c r="A19" s="5">
        <v>6</v>
      </c>
      <c r="B19" s="2" t="s">
        <v>82</v>
      </c>
      <c r="C19" s="5">
        <f>C20+C21</f>
        <v>4</v>
      </c>
      <c r="D19" s="5"/>
      <c r="E19" s="5"/>
      <c r="F19" s="5"/>
      <c r="G19" s="16">
        <f>G20+G21</f>
        <v>301840</v>
      </c>
    </row>
    <row r="20" spans="1:7" ht="16.5" customHeight="1">
      <c r="A20" s="5">
        <v>6.1</v>
      </c>
      <c r="B20" s="2" t="s">
        <v>13</v>
      </c>
      <c r="C20" s="5">
        <v>2</v>
      </c>
      <c r="D20" s="5">
        <v>66200</v>
      </c>
      <c r="E20" s="5">
        <f t="shared" si="0"/>
        <v>132400</v>
      </c>
      <c r="F20" s="5">
        <f t="shared" si="1"/>
        <v>72820</v>
      </c>
      <c r="G20" s="5">
        <f t="shared" si="2"/>
        <v>145640</v>
      </c>
    </row>
    <row r="21" spans="1:7" ht="16.5" customHeight="1">
      <c r="A21" s="5">
        <v>6.2</v>
      </c>
      <c r="B21" s="2" t="s">
        <v>13</v>
      </c>
      <c r="C21" s="5">
        <v>2</v>
      </c>
      <c r="D21" s="5">
        <v>71000</v>
      </c>
      <c r="E21" s="5">
        <f t="shared" si="0"/>
        <v>142000</v>
      </c>
      <c r="F21" s="5">
        <f t="shared" si="1"/>
        <v>78100</v>
      </c>
      <c r="G21" s="5">
        <f t="shared" si="2"/>
        <v>156200</v>
      </c>
    </row>
    <row r="22" spans="1:7" ht="16.5" customHeight="1">
      <c r="A22" s="5">
        <v>7</v>
      </c>
      <c r="B22" s="2" t="s">
        <v>14</v>
      </c>
      <c r="C22" s="5">
        <v>1</v>
      </c>
      <c r="D22" s="5">
        <v>71000</v>
      </c>
      <c r="E22" s="5">
        <f t="shared" si="0"/>
        <v>71000</v>
      </c>
      <c r="F22" s="5">
        <f t="shared" si="1"/>
        <v>78100</v>
      </c>
      <c r="G22" s="5">
        <f t="shared" si="2"/>
        <v>78100</v>
      </c>
    </row>
    <row r="23" spans="1:7" ht="16.5" customHeight="1">
      <c r="A23" s="5">
        <v>8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9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5">
        <v>78100</v>
      </c>
      <c r="G24" s="5">
        <f t="shared" si="2"/>
        <v>78100</v>
      </c>
    </row>
    <row r="25" spans="1:7" ht="16.5" customHeight="1">
      <c r="A25" s="5">
        <v>10</v>
      </c>
      <c r="B25" s="2" t="s">
        <v>17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11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12</v>
      </c>
      <c r="B27" s="2" t="s">
        <v>19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13</v>
      </c>
      <c r="B28" s="2" t="s">
        <v>20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25.5" customHeight="1">
      <c r="A29" s="5">
        <v>14</v>
      </c>
      <c r="B29" s="2" t="s">
        <v>94</v>
      </c>
      <c r="C29" s="5">
        <f>C30+C31</f>
        <v>3</v>
      </c>
      <c r="D29" s="5">
        <f>D30+D31</f>
        <v>66200</v>
      </c>
      <c r="E29" s="5">
        <f>E30+E31</f>
        <v>132400</v>
      </c>
      <c r="F29" s="5"/>
      <c r="G29" s="16">
        <f>G30+G31</f>
        <v>223740</v>
      </c>
    </row>
    <row r="30" spans="1:7" ht="24" customHeight="1">
      <c r="A30" s="5">
        <v>14.1</v>
      </c>
      <c r="B30" s="2" t="s">
        <v>94</v>
      </c>
      <c r="C30" s="5">
        <v>2</v>
      </c>
      <c r="D30" s="5">
        <v>66200</v>
      </c>
      <c r="E30" s="5">
        <f t="shared" si="0"/>
        <v>132400</v>
      </c>
      <c r="F30" s="5">
        <f>D30*110%</f>
        <v>72820</v>
      </c>
      <c r="G30" s="5">
        <f t="shared" si="2"/>
        <v>145640</v>
      </c>
    </row>
    <row r="31" spans="1:7" ht="24" customHeight="1">
      <c r="A31" s="5">
        <v>14.2</v>
      </c>
      <c r="B31" s="2" t="s">
        <v>94</v>
      </c>
      <c r="C31" s="5">
        <v>1</v>
      </c>
      <c r="D31" s="5"/>
      <c r="E31" s="5"/>
      <c r="F31" s="5">
        <v>78100</v>
      </c>
      <c r="G31" s="5">
        <f t="shared" si="2"/>
        <v>78100</v>
      </c>
    </row>
    <row r="32" spans="1:7" ht="23.25" customHeight="1">
      <c r="A32" s="19" t="s">
        <v>21</v>
      </c>
      <c r="B32" s="20"/>
      <c r="C32" s="4">
        <f>C9+C10+C11+C12+C16+C19+C22+C23+C24+C25+C26+C27+C28+C29</f>
        <v>23.7</v>
      </c>
      <c r="D32" s="4">
        <f>D9+D10+D11+D12+D16+D19+D22+D23+D24+D25+D26+D27+D28+D29</f>
        <v>1174600</v>
      </c>
      <c r="E32" s="4">
        <f>E9+E10+E11+E12+E16+E19+E22+E23+E24+E25+E26+E27+E28+E29</f>
        <v>823700</v>
      </c>
      <c r="F32" s="4"/>
      <c r="G32" s="4">
        <f>G9+G10+G11+G12+G16+G19+G22+G23+G24+G25+G26+G27+G28+G29</f>
        <v>1928520</v>
      </c>
    </row>
    <row r="37" spans="1:6" ht="14.25" customHeight="1">
      <c r="A37" s="18" t="s">
        <v>89</v>
      </c>
      <c r="B37" s="18"/>
      <c r="C37" s="17" t="s">
        <v>90</v>
      </c>
      <c r="D37" s="17"/>
      <c r="E37" s="17"/>
      <c r="F37" s="17"/>
    </row>
  </sheetData>
  <sheetProtection/>
  <mergeCells count="8">
    <mergeCell ref="C37:F37"/>
    <mergeCell ref="C3:G3"/>
    <mergeCell ref="A4:G4"/>
    <mergeCell ref="B6:F6"/>
    <mergeCell ref="A32:B32"/>
    <mergeCell ref="C1:G1"/>
    <mergeCell ref="C2:G2"/>
    <mergeCell ref="A37:B3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2018-05-07T08:28:31Z</cp:lastPrinted>
  <dcterms:created xsi:type="dcterms:W3CDTF">1996-10-14T23:33:28Z</dcterms:created>
  <dcterms:modified xsi:type="dcterms:W3CDTF">2018-05-07T10:06:18Z</dcterms:modified>
  <cp:category/>
  <cp:version/>
  <cp:contentType/>
  <cp:contentStatus/>
</cp:coreProperties>
</file>