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1_er" sheetId="1" r:id="rId1"/>
    <sheet name="2_er " sheetId="2" r:id="rId2"/>
    <sheet name="3_er" sheetId="3" r:id="rId3"/>
    <sheet name="arvest" sheetId="4" r:id="rId4"/>
  </sheets>
  <definedNames/>
  <calcPr fullCalcOnLoad="1"/>
</workbook>
</file>

<file path=xl/sharedStrings.xml><?xml version="1.0" encoding="utf-8"?>
<sst xmlns="http://schemas.openxmlformats.org/spreadsheetml/2006/main" count="127" uniqueCount="46">
  <si>
    <t>Հ/Հ</t>
  </si>
  <si>
    <t>Պաշտոնի անվանումը</t>
  </si>
  <si>
    <t>Միավորը</t>
  </si>
  <si>
    <t>Տնօրեն</t>
  </si>
  <si>
    <t>Տնտեսվար</t>
  </si>
  <si>
    <t>Պահակ</t>
  </si>
  <si>
    <t>Ընդամենը</t>
  </si>
  <si>
    <t>Դրույքաչափը</t>
  </si>
  <si>
    <t>Գործավար</t>
  </si>
  <si>
    <t>Աշխատավարձի ֆոնդ</t>
  </si>
  <si>
    <t>I</t>
  </si>
  <si>
    <t>Վարչատնտեսական անձնակազմ`</t>
  </si>
  <si>
    <t>Հավաքարար</t>
  </si>
  <si>
    <t>Գրադարանավար</t>
  </si>
  <si>
    <t>II</t>
  </si>
  <si>
    <t xml:space="preserve">Մասնագիտական /մանկավարժական/ անձնակազմ` </t>
  </si>
  <si>
    <t xml:space="preserve">3-րդ կարգ </t>
  </si>
  <si>
    <t xml:space="preserve">Ընդհանուրը </t>
  </si>
  <si>
    <t>Հավաքարար`</t>
  </si>
  <si>
    <t>Պահակ`</t>
  </si>
  <si>
    <t>Աշխատակազմի քարտուղար</t>
  </si>
  <si>
    <t>Նելլի Շահնազարյան</t>
  </si>
  <si>
    <t>Կապան  համայնքի ավագանու</t>
  </si>
  <si>
    <t>Հնոցապան /սեզոնային/</t>
  </si>
  <si>
    <t>7,3</t>
  </si>
  <si>
    <t>8</t>
  </si>
  <si>
    <t>9</t>
  </si>
  <si>
    <t xml:space="preserve">2019թ. դեկտեմբերի     -ի թիվ    -Ա որոշման </t>
  </si>
  <si>
    <t>Ուսուցիչ-մանկավարժ 1-ին կարգ</t>
  </si>
  <si>
    <t>Ուսուցիչ-մանկավարժ 2-րդ կարգ</t>
  </si>
  <si>
    <t>7</t>
  </si>
  <si>
    <t xml:space="preserve">2019թ. դեկտեմբերի     -ի թիվ     -Ա որոշման </t>
  </si>
  <si>
    <t>Ուսուցիչ - մանկավարժ 1-ին կարգ</t>
  </si>
  <si>
    <t>Ուսուցիչ - մանկավարժ 2-րդ կարգ</t>
  </si>
  <si>
    <t xml:space="preserve">2019թ. դեկտեմբերի    -ի թիվ      -Ա որոշման </t>
  </si>
  <si>
    <t xml:space="preserve">2019թ. դեկտեմբերի      -ի թիվ    -Ա որոշման </t>
  </si>
  <si>
    <t xml:space="preserve">Ուսուցիչ-մանկավարժ </t>
  </si>
  <si>
    <t>Հավելված N 17</t>
  </si>
  <si>
    <t>Հավելված N 18</t>
  </si>
  <si>
    <t xml:space="preserve">Ուսուցիչ - մանկավարժ </t>
  </si>
  <si>
    <t>Հավելված N 19</t>
  </si>
  <si>
    <t>Հավելված N 20</t>
  </si>
  <si>
    <t>&lt;&lt; Կապան քաղաքի Ա. Խաչատրյանի անվան թիվ 1 երաժշտական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</si>
  <si>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թիվ 2 երաժշտական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</si>
  <si>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թիվ 3 երաժշտական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</si>
  <si>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արվեստի մանկական  դպրոց&gt;&gt; համայնքային ոչ առևտրային կազմակերպության աշխատակիցների թվաքանակը, հաստիքացուցակը և պաշտոնային դրույքաչափերը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</si>
</sst>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7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7.57421875" style="3" customWidth="1"/>
    <col min="2" max="2" width="26.421875" style="1" customWidth="1"/>
    <col min="3" max="3" width="20.421875" style="1" customWidth="1"/>
    <col min="4" max="4" width="18.7109375" style="3" hidden="1" customWidth="1"/>
    <col min="5" max="5" width="17.421875" style="3" hidden="1" customWidth="1"/>
    <col min="6" max="6" width="17.421875" style="3" customWidth="1"/>
    <col min="7" max="7" width="18.8515625" style="3" customWidth="1"/>
    <col min="8" max="16384" width="9.140625" style="1" customWidth="1"/>
  </cols>
  <sheetData>
    <row r="1" spans="3:7" ht="14.25">
      <c r="C1" s="16" t="s">
        <v>37</v>
      </c>
      <c r="D1" s="16"/>
      <c r="E1" s="16"/>
      <c r="F1" s="16"/>
      <c r="G1" s="16"/>
    </row>
    <row r="2" spans="3:7" ht="14.25" customHeight="1">
      <c r="C2" s="16" t="s">
        <v>22</v>
      </c>
      <c r="D2" s="16"/>
      <c r="E2" s="16"/>
      <c r="F2" s="16"/>
      <c r="G2" s="16"/>
    </row>
    <row r="3" spans="3:7" ht="14.25" customHeight="1">
      <c r="C3" s="16" t="s">
        <v>27</v>
      </c>
      <c r="D3" s="16"/>
      <c r="E3" s="16"/>
      <c r="F3" s="16"/>
      <c r="G3" s="16"/>
    </row>
    <row r="5" spans="1:7" ht="57" customHeight="1">
      <c r="A5" s="16" t="s">
        <v>42</v>
      </c>
      <c r="B5" s="16"/>
      <c r="C5" s="16"/>
      <c r="D5" s="16"/>
      <c r="E5" s="16"/>
      <c r="F5" s="16"/>
      <c r="G5" s="16"/>
    </row>
    <row r="7" spans="1:7" ht="30" customHeight="1">
      <c r="A7" s="9" t="s">
        <v>0</v>
      </c>
      <c r="B7" s="9" t="s">
        <v>1</v>
      </c>
      <c r="C7" s="9" t="s">
        <v>2</v>
      </c>
      <c r="D7" s="8" t="s">
        <v>7</v>
      </c>
      <c r="E7" s="4" t="s">
        <v>9</v>
      </c>
      <c r="F7" s="13" t="s">
        <v>7</v>
      </c>
      <c r="G7" s="4" t="s">
        <v>9</v>
      </c>
    </row>
    <row r="8" spans="1:7" ht="36" customHeight="1">
      <c r="A8" s="4" t="s">
        <v>10</v>
      </c>
      <c r="B8" s="10" t="s">
        <v>11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C9*D9</f>
        <v>95000</v>
      </c>
      <c r="F9" s="5">
        <v>150000</v>
      </c>
      <c r="G9" s="5">
        <f aca="true" t="shared" si="0" ref="G9:G14">F9*C9</f>
        <v>150000</v>
      </c>
    </row>
    <row r="10" spans="1:7" ht="21.75" customHeight="1">
      <c r="A10" s="5">
        <v>2</v>
      </c>
      <c r="B10" s="2" t="s">
        <v>8</v>
      </c>
      <c r="C10" s="5">
        <v>1</v>
      </c>
      <c r="D10" s="5">
        <v>71000</v>
      </c>
      <c r="E10" s="5">
        <f>C10*D10</f>
        <v>71000</v>
      </c>
      <c r="F10" s="5">
        <v>91285</v>
      </c>
      <c r="G10" s="5">
        <f t="shared" si="0"/>
        <v>91285</v>
      </c>
    </row>
    <row r="11" spans="1:7" ht="21.75" customHeight="1">
      <c r="A11" s="5">
        <v>3</v>
      </c>
      <c r="B11" s="2" t="s">
        <v>4</v>
      </c>
      <c r="C11" s="5">
        <v>1</v>
      </c>
      <c r="D11" s="5">
        <v>66200</v>
      </c>
      <c r="E11" s="5">
        <f>C11*D11</f>
        <v>66200</v>
      </c>
      <c r="F11" s="5">
        <v>88318</v>
      </c>
      <c r="G11" s="5">
        <f t="shared" si="0"/>
        <v>88318</v>
      </c>
    </row>
    <row r="12" spans="1:7" ht="21.75" customHeight="1">
      <c r="A12" s="5">
        <v>4</v>
      </c>
      <c r="B12" s="2" t="s">
        <v>12</v>
      </c>
      <c r="C12" s="5">
        <v>1.5</v>
      </c>
      <c r="D12" s="5">
        <v>66200</v>
      </c>
      <c r="E12" s="5">
        <f>C12*D12</f>
        <v>99300</v>
      </c>
      <c r="F12" s="5">
        <v>88318</v>
      </c>
      <c r="G12" s="5">
        <f t="shared" si="0"/>
        <v>132477</v>
      </c>
    </row>
    <row r="13" spans="1:7" ht="21.75" customHeight="1">
      <c r="A13" s="5">
        <v>5</v>
      </c>
      <c r="B13" s="2" t="s">
        <v>23</v>
      </c>
      <c r="C13" s="5">
        <v>0.5</v>
      </c>
      <c r="D13" s="5"/>
      <c r="E13" s="5"/>
      <c r="F13" s="5">
        <v>91285</v>
      </c>
      <c r="G13" s="5">
        <f t="shared" si="0"/>
        <v>45642.5</v>
      </c>
    </row>
    <row r="14" spans="1:7" ht="21.75" customHeight="1">
      <c r="A14" s="5">
        <v>6</v>
      </c>
      <c r="B14" s="2" t="s">
        <v>13</v>
      </c>
      <c r="C14" s="5">
        <v>0.5</v>
      </c>
      <c r="D14" s="5">
        <v>71000</v>
      </c>
      <c r="E14" s="5">
        <f>C14*D14</f>
        <v>35500</v>
      </c>
      <c r="F14" s="5">
        <v>91285</v>
      </c>
      <c r="G14" s="5">
        <f t="shared" si="0"/>
        <v>45642.5</v>
      </c>
    </row>
    <row r="15" spans="1:7" ht="21.75" customHeight="1">
      <c r="A15" s="17" t="s">
        <v>6</v>
      </c>
      <c r="B15" s="18"/>
      <c r="C15" s="12">
        <f>SUM(C9:C14)</f>
        <v>5.5</v>
      </c>
      <c r="D15" s="4"/>
      <c r="E15" s="4">
        <f>SUM(E9:E14)</f>
        <v>367000</v>
      </c>
      <c r="F15" s="4"/>
      <c r="G15" s="4">
        <f>G9+G10+G11+G12+G13+G14</f>
        <v>553365</v>
      </c>
    </row>
    <row r="16" spans="1:7" ht="43.5" customHeight="1">
      <c r="A16" s="4" t="s">
        <v>14</v>
      </c>
      <c r="B16" s="10" t="s">
        <v>15</v>
      </c>
      <c r="C16" s="4">
        <v>55</v>
      </c>
      <c r="D16" s="4"/>
      <c r="E16" s="4"/>
      <c r="F16" s="4"/>
      <c r="G16" s="4">
        <v>5425824</v>
      </c>
    </row>
    <row r="17" spans="1:7" ht="0.75" customHeight="1" hidden="1">
      <c r="A17" s="5">
        <v>7</v>
      </c>
      <c r="B17" s="2"/>
      <c r="C17" s="5"/>
      <c r="D17" s="5"/>
      <c r="E17" s="5"/>
      <c r="F17" s="5"/>
      <c r="G17" s="5"/>
    </row>
    <row r="18" spans="1:7" ht="27.75" customHeight="1">
      <c r="A18" s="6" t="s">
        <v>30</v>
      </c>
      <c r="B18" s="2" t="s">
        <v>36</v>
      </c>
      <c r="C18" s="5"/>
      <c r="D18" s="5">
        <v>71000</v>
      </c>
      <c r="E18" s="5">
        <f>D18*C18</f>
        <v>0</v>
      </c>
      <c r="F18" s="5">
        <v>91285</v>
      </c>
      <c r="G18" s="5"/>
    </row>
    <row r="19" spans="1:7" ht="30" customHeight="1">
      <c r="A19" s="6" t="s">
        <v>25</v>
      </c>
      <c r="B19" s="2" t="s">
        <v>28</v>
      </c>
      <c r="C19" s="5"/>
      <c r="D19" s="5">
        <v>68000</v>
      </c>
      <c r="E19" s="5"/>
      <c r="F19" s="5">
        <v>106000</v>
      </c>
      <c r="G19" s="5"/>
    </row>
    <row r="20" spans="1:7" ht="21.75" customHeight="1" hidden="1">
      <c r="A20" s="6" t="s">
        <v>24</v>
      </c>
      <c r="B20" s="2" t="s">
        <v>16</v>
      </c>
      <c r="C20" s="5"/>
      <c r="D20" s="5">
        <v>66200</v>
      </c>
      <c r="E20" s="5"/>
      <c r="F20" s="5">
        <v>91285</v>
      </c>
      <c r="G20" s="5"/>
    </row>
    <row r="21" spans="1:7" ht="30" customHeight="1">
      <c r="A21" s="6" t="s">
        <v>26</v>
      </c>
      <c r="B21" s="2" t="s">
        <v>33</v>
      </c>
      <c r="C21" s="5"/>
      <c r="D21" s="5">
        <v>71000</v>
      </c>
      <c r="E21" s="5">
        <f>D21*C21</f>
        <v>0</v>
      </c>
      <c r="F21" s="5">
        <v>99400</v>
      </c>
      <c r="G21" s="5"/>
    </row>
    <row r="22" spans="1:7" ht="0.75" customHeight="1" hidden="1">
      <c r="A22" s="17" t="s">
        <v>6</v>
      </c>
      <c r="B22" s="18"/>
      <c r="C22" s="4">
        <v>55</v>
      </c>
      <c r="D22" s="5"/>
      <c r="E22" s="5">
        <f>E21+E17</f>
        <v>0</v>
      </c>
      <c r="F22" s="5"/>
      <c r="G22" s="4">
        <v>5425824</v>
      </c>
    </row>
    <row r="23" spans="1:7" ht="21.75" customHeight="1">
      <c r="A23" s="17" t="s">
        <v>17</v>
      </c>
      <c r="B23" s="18"/>
      <c r="C23" s="4">
        <f>C22+C15</f>
        <v>60.5</v>
      </c>
      <c r="D23" s="4"/>
      <c r="E23" s="4">
        <f>E22+E15</f>
        <v>367000</v>
      </c>
      <c r="F23" s="4"/>
      <c r="G23" s="14">
        <f>G15+G16</f>
        <v>5979189</v>
      </c>
    </row>
    <row r="28" spans="1:6" ht="14.25" customHeight="1">
      <c r="A28" s="16" t="s">
        <v>20</v>
      </c>
      <c r="B28" s="16"/>
      <c r="C28" s="15" t="s">
        <v>21</v>
      </c>
      <c r="D28" s="15"/>
      <c r="E28" s="15"/>
      <c r="F28" s="15"/>
    </row>
  </sheetData>
  <sheetProtection/>
  <mergeCells count="9">
    <mergeCell ref="C28:F28"/>
    <mergeCell ref="A28:B28"/>
    <mergeCell ref="A23:B23"/>
    <mergeCell ref="C1:G1"/>
    <mergeCell ref="C2:G2"/>
    <mergeCell ref="C3:G3"/>
    <mergeCell ref="A5:G5"/>
    <mergeCell ref="A15:B15"/>
    <mergeCell ref="A22:B22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G28" sqref="G28"/>
    </sheetView>
  </sheetViews>
  <sheetFormatPr defaultColWidth="9.140625" defaultRowHeight="12.75"/>
  <cols>
    <col min="1" max="1" width="7.57421875" style="3" customWidth="1"/>
    <col min="2" max="2" width="31.28125" style="1" customWidth="1"/>
    <col min="3" max="3" width="16.140625" style="1" customWidth="1"/>
    <col min="4" max="5" width="17.140625" style="3" hidden="1" customWidth="1"/>
    <col min="6" max="6" width="17.8515625" style="3" customWidth="1"/>
    <col min="7" max="7" width="19.00390625" style="3" customWidth="1"/>
    <col min="8" max="16384" width="9.140625" style="1" customWidth="1"/>
  </cols>
  <sheetData>
    <row r="1" spans="3:7" ht="14.25">
      <c r="C1" s="16" t="s">
        <v>38</v>
      </c>
      <c r="D1" s="16"/>
      <c r="E1" s="16"/>
      <c r="F1" s="16"/>
      <c r="G1" s="16"/>
    </row>
    <row r="2" spans="3:7" ht="14.25" customHeight="1">
      <c r="C2" s="16" t="s">
        <v>22</v>
      </c>
      <c r="D2" s="16"/>
      <c r="E2" s="16"/>
      <c r="F2" s="16"/>
      <c r="G2" s="16"/>
    </row>
    <row r="3" spans="3:7" ht="14.25" customHeight="1">
      <c r="C3" s="16" t="s">
        <v>31</v>
      </c>
      <c r="D3" s="16"/>
      <c r="E3" s="16"/>
      <c r="F3" s="16"/>
      <c r="G3" s="16"/>
    </row>
    <row r="5" spans="1:7" ht="44.25" customHeight="1">
      <c r="A5" s="16" t="s">
        <v>43</v>
      </c>
      <c r="B5" s="16"/>
      <c r="C5" s="16"/>
      <c r="D5" s="16"/>
      <c r="E5" s="16"/>
      <c r="F5" s="16"/>
      <c r="G5" s="16"/>
    </row>
    <row r="7" spans="1:7" ht="30" customHeight="1">
      <c r="A7" s="9" t="s">
        <v>0</v>
      </c>
      <c r="B7" s="9" t="s">
        <v>1</v>
      </c>
      <c r="C7" s="9" t="s">
        <v>2</v>
      </c>
      <c r="D7" s="8" t="s">
        <v>7</v>
      </c>
      <c r="E7" s="4" t="s">
        <v>9</v>
      </c>
      <c r="F7" s="13" t="s">
        <v>7</v>
      </c>
      <c r="G7" s="4" t="s">
        <v>9</v>
      </c>
    </row>
    <row r="8" spans="1:7" ht="39" customHeight="1">
      <c r="A8" s="4" t="s">
        <v>10</v>
      </c>
      <c r="B8" s="10" t="s">
        <v>11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 aca="true" t="shared" si="0" ref="E9:E18">C9*D9</f>
        <v>95000</v>
      </c>
      <c r="F9" s="5">
        <v>150000</v>
      </c>
      <c r="G9" s="5">
        <f>F9*C9</f>
        <v>150000</v>
      </c>
    </row>
    <row r="10" spans="1:7" ht="21.75" customHeight="1">
      <c r="A10" s="5">
        <v>2</v>
      </c>
      <c r="B10" s="2" t="s">
        <v>8</v>
      </c>
      <c r="C10" s="5">
        <v>1</v>
      </c>
      <c r="D10" s="5">
        <v>66200</v>
      </c>
      <c r="E10" s="5">
        <f t="shared" si="0"/>
        <v>66200</v>
      </c>
      <c r="F10" s="5">
        <v>88318</v>
      </c>
      <c r="G10" s="5">
        <f aca="true" t="shared" si="1" ref="G10:G18">F10*C10</f>
        <v>88318</v>
      </c>
    </row>
    <row r="11" spans="1:7" ht="21.75" customHeight="1">
      <c r="A11" s="5">
        <v>3</v>
      </c>
      <c r="B11" s="2" t="s">
        <v>4</v>
      </c>
      <c r="C11" s="5">
        <v>1</v>
      </c>
      <c r="D11" s="5">
        <v>71000</v>
      </c>
      <c r="E11" s="5">
        <f t="shared" si="0"/>
        <v>71000</v>
      </c>
      <c r="F11" s="5">
        <v>88318</v>
      </c>
      <c r="G11" s="5">
        <f t="shared" si="1"/>
        <v>88318</v>
      </c>
    </row>
    <row r="12" spans="1:7" ht="0.75" customHeight="1" hidden="1">
      <c r="A12" s="5">
        <v>4</v>
      </c>
      <c r="B12" s="2" t="s">
        <v>18</v>
      </c>
      <c r="C12" s="5">
        <f>C13+C14</f>
        <v>1.5</v>
      </c>
      <c r="D12" s="5"/>
      <c r="E12" s="5"/>
      <c r="F12" s="5">
        <v>88318</v>
      </c>
      <c r="G12" s="5">
        <f>G13+G14</f>
        <v>134702.25</v>
      </c>
    </row>
    <row r="13" spans="1:7" ht="21.75" customHeight="1">
      <c r="A13" s="5">
        <v>4</v>
      </c>
      <c r="B13" s="2" t="s">
        <v>12</v>
      </c>
      <c r="C13" s="5">
        <v>0.75</v>
      </c>
      <c r="D13" s="5">
        <v>66200</v>
      </c>
      <c r="E13" s="5">
        <f t="shared" si="0"/>
        <v>49650</v>
      </c>
      <c r="F13" s="5">
        <v>88318</v>
      </c>
      <c r="G13" s="5">
        <f t="shared" si="1"/>
        <v>66238.5</v>
      </c>
    </row>
    <row r="14" spans="1:7" ht="21.75" customHeight="1">
      <c r="A14" s="5">
        <v>5</v>
      </c>
      <c r="B14" s="2" t="s">
        <v>12</v>
      </c>
      <c r="C14" s="5">
        <v>0.75</v>
      </c>
      <c r="D14" s="5">
        <v>71000</v>
      </c>
      <c r="E14" s="5">
        <f t="shared" si="0"/>
        <v>53250</v>
      </c>
      <c r="F14" s="5">
        <v>91285</v>
      </c>
      <c r="G14" s="5">
        <f t="shared" si="1"/>
        <v>68463.75</v>
      </c>
    </row>
    <row r="15" spans="1:7" ht="21.75" customHeight="1" hidden="1">
      <c r="A15" s="5">
        <v>5</v>
      </c>
      <c r="B15" s="2" t="s">
        <v>19</v>
      </c>
      <c r="C15" s="5">
        <f>C16+C17</f>
        <v>3</v>
      </c>
      <c r="D15" s="5"/>
      <c r="E15" s="5"/>
      <c r="F15" s="5"/>
      <c r="G15" s="5">
        <f>G16+G17</f>
        <v>267921</v>
      </c>
    </row>
    <row r="16" spans="1:7" ht="21.75" customHeight="1">
      <c r="A16" s="5">
        <v>6</v>
      </c>
      <c r="B16" s="2" t="s">
        <v>5</v>
      </c>
      <c r="C16" s="5">
        <v>1</v>
      </c>
      <c r="D16" s="5">
        <v>66200</v>
      </c>
      <c r="E16" s="5">
        <f t="shared" si="0"/>
        <v>66200</v>
      </c>
      <c r="F16" s="5">
        <v>91285</v>
      </c>
      <c r="G16" s="5">
        <f t="shared" si="1"/>
        <v>91285</v>
      </c>
    </row>
    <row r="17" spans="1:7" ht="21.75" customHeight="1">
      <c r="A17" s="5">
        <v>7</v>
      </c>
      <c r="B17" s="2" t="s">
        <v>5</v>
      </c>
      <c r="C17" s="5">
        <v>2</v>
      </c>
      <c r="D17" s="5">
        <v>71000</v>
      </c>
      <c r="E17" s="5">
        <f t="shared" si="0"/>
        <v>142000</v>
      </c>
      <c r="F17" s="5">
        <v>88318</v>
      </c>
      <c r="G17" s="5">
        <f t="shared" si="1"/>
        <v>176636</v>
      </c>
    </row>
    <row r="18" spans="1:7" ht="31.5" customHeight="1">
      <c r="A18" s="5">
        <v>8</v>
      </c>
      <c r="B18" s="2" t="s">
        <v>13</v>
      </c>
      <c r="C18" s="5">
        <v>0.5</v>
      </c>
      <c r="D18" s="5">
        <v>66200</v>
      </c>
      <c r="E18" s="5">
        <f t="shared" si="0"/>
        <v>33100</v>
      </c>
      <c r="F18" s="5">
        <v>91285</v>
      </c>
      <c r="G18" s="5">
        <f t="shared" si="1"/>
        <v>45642.5</v>
      </c>
    </row>
    <row r="19" spans="1:7" ht="21.75" customHeight="1">
      <c r="A19" s="17" t="s">
        <v>6</v>
      </c>
      <c r="B19" s="18"/>
      <c r="C19" s="11">
        <f>SUM(C9:C18)-C12-C15</f>
        <v>8</v>
      </c>
      <c r="D19" s="4"/>
      <c r="E19" s="4">
        <f>SUM(E9:E18)</f>
        <v>576400</v>
      </c>
      <c r="F19" s="5"/>
      <c r="G19" s="4">
        <f>G9+G10+G11+G13+G14+G16+G17++G18</f>
        <v>774901.75</v>
      </c>
    </row>
    <row r="20" spans="1:7" ht="49.5" customHeight="1">
      <c r="A20" s="4" t="s">
        <v>14</v>
      </c>
      <c r="B20" s="10" t="s">
        <v>15</v>
      </c>
      <c r="C20" s="4">
        <v>29</v>
      </c>
      <c r="D20" s="5"/>
      <c r="E20" s="5"/>
      <c r="F20" s="5"/>
      <c r="G20" s="4">
        <v>2828132</v>
      </c>
    </row>
    <row r="21" spans="1:7" ht="21.75" customHeight="1" hidden="1">
      <c r="A21" s="5">
        <v>7</v>
      </c>
      <c r="B21" s="2"/>
      <c r="C21" s="5"/>
      <c r="D21" s="5">
        <v>67100</v>
      </c>
      <c r="E21" s="5">
        <f>C21*D21</f>
        <v>0</v>
      </c>
      <c r="F21" s="5"/>
      <c r="G21" s="5">
        <f>F21*C21</f>
        <v>0</v>
      </c>
    </row>
    <row r="22" spans="1:7" ht="21.75" customHeight="1">
      <c r="A22" s="5">
        <v>9</v>
      </c>
      <c r="B22" s="2" t="s">
        <v>39</v>
      </c>
      <c r="C22" s="5"/>
      <c r="D22" s="5">
        <v>68000</v>
      </c>
      <c r="E22" s="5"/>
      <c r="F22" s="5">
        <v>91285</v>
      </c>
      <c r="G22" s="5"/>
    </row>
    <row r="23" spans="1:7" ht="21.75" customHeight="1">
      <c r="A23" s="5">
        <v>10</v>
      </c>
      <c r="B23" s="2" t="s">
        <v>32</v>
      </c>
      <c r="C23" s="5"/>
      <c r="D23" s="5">
        <v>68000</v>
      </c>
      <c r="E23" s="5"/>
      <c r="F23" s="5">
        <v>106000</v>
      </c>
      <c r="G23" s="5"/>
    </row>
    <row r="24" spans="1:7" ht="0.75" customHeight="1" hidden="1">
      <c r="A24" s="5">
        <v>7.3</v>
      </c>
      <c r="B24" s="2"/>
      <c r="C24" s="5"/>
      <c r="D24" s="5"/>
      <c r="E24" s="5"/>
      <c r="F24" s="5"/>
      <c r="G24" s="5"/>
    </row>
    <row r="25" spans="1:7" ht="21.75" customHeight="1">
      <c r="A25" s="7">
        <v>11</v>
      </c>
      <c r="B25" s="2" t="s">
        <v>33</v>
      </c>
      <c r="C25" s="5"/>
      <c r="D25" s="5">
        <v>67100</v>
      </c>
      <c r="E25" s="5"/>
      <c r="F25" s="5">
        <v>99400</v>
      </c>
      <c r="G25" s="5"/>
    </row>
    <row r="26" spans="1:7" ht="21.75" customHeight="1" hidden="1">
      <c r="A26" s="17" t="s">
        <v>6</v>
      </c>
      <c r="B26" s="18"/>
      <c r="C26" s="4">
        <v>29</v>
      </c>
      <c r="D26" s="4"/>
      <c r="E26" s="4">
        <f>E25+E21</f>
        <v>0</v>
      </c>
      <c r="F26" s="4"/>
      <c r="G26" s="4">
        <v>2828132</v>
      </c>
    </row>
    <row r="27" spans="1:7" ht="21.75" customHeight="1">
      <c r="A27" s="17" t="s">
        <v>17</v>
      </c>
      <c r="B27" s="18"/>
      <c r="C27" s="4">
        <f>C26+C19</f>
        <v>37</v>
      </c>
      <c r="D27" s="4"/>
      <c r="E27" s="4">
        <f>E26+E19</f>
        <v>576400</v>
      </c>
      <c r="F27" s="4"/>
      <c r="G27" s="14">
        <f>G19+G20</f>
        <v>3603033.75</v>
      </c>
    </row>
    <row r="31" spans="1:6" ht="20.25" customHeight="1">
      <c r="A31" s="16" t="s">
        <v>20</v>
      </c>
      <c r="B31" s="16"/>
      <c r="C31" s="15" t="s">
        <v>21</v>
      </c>
      <c r="D31" s="15"/>
      <c r="E31" s="15"/>
      <c r="F31" s="15"/>
    </row>
  </sheetData>
  <sheetProtection/>
  <mergeCells count="9">
    <mergeCell ref="C31:F31"/>
    <mergeCell ref="C1:G1"/>
    <mergeCell ref="C2:G2"/>
    <mergeCell ref="C3:G3"/>
    <mergeCell ref="A5:G5"/>
    <mergeCell ref="A19:B19"/>
    <mergeCell ref="A26:B26"/>
    <mergeCell ref="A27:B27"/>
    <mergeCell ref="A31:B31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7">
      <selection activeCell="G25" sqref="G25"/>
    </sheetView>
  </sheetViews>
  <sheetFormatPr defaultColWidth="9.140625" defaultRowHeight="12.75"/>
  <cols>
    <col min="1" max="1" width="7.57421875" style="3" customWidth="1"/>
    <col min="2" max="2" width="30.28125" style="1" customWidth="1"/>
    <col min="3" max="3" width="17.140625" style="1" customWidth="1"/>
    <col min="4" max="4" width="16.28125" style="3" hidden="1" customWidth="1"/>
    <col min="5" max="5" width="23.421875" style="3" hidden="1" customWidth="1"/>
    <col min="6" max="6" width="20.28125" style="3" customWidth="1"/>
    <col min="7" max="7" width="19.57421875" style="3" customWidth="1"/>
    <col min="8" max="16384" width="9.140625" style="1" customWidth="1"/>
  </cols>
  <sheetData>
    <row r="1" spans="3:7" ht="14.25">
      <c r="C1" s="16" t="s">
        <v>40</v>
      </c>
      <c r="D1" s="16"/>
      <c r="E1" s="16"/>
      <c r="F1" s="16"/>
      <c r="G1" s="16"/>
    </row>
    <row r="2" spans="3:7" ht="14.25" customHeight="1">
      <c r="C2" s="16" t="s">
        <v>22</v>
      </c>
      <c r="D2" s="16"/>
      <c r="E2" s="16"/>
      <c r="F2" s="16"/>
      <c r="G2" s="16"/>
    </row>
    <row r="3" spans="3:7" ht="14.25" customHeight="1">
      <c r="C3" s="16" t="s">
        <v>34</v>
      </c>
      <c r="D3" s="16"/>
      <c r="E3" s="16"/>
      <c r="F3" s="16"/>
      <c r="G3" s="16"/>
    </row>
    <row r="5" spans="1:7" ht="57" customHeight="1">
      <c r="A5" s="16" t="s">
        <v>44</v>
      </c>
      <c r="B5" s="16"/>
      <c r="C5" s="16"/>
      <c r="D5" s="16"/>
      <c r="E5" s="16"/>
      <c r="F5" s="16"/>
      <c r="G5" s="16"/>
    </row>
    <row r="7" spans="1:7" ht="30" customHeight="1">
      <c r="A7" s="9" t="s">
        <v>0</v>
      </c>
      <c r="B7" s="9" t="s">
        <v>1</v>
      </c>
      <c r="C7" s="9" t="s">
        <v>2</v>
      </c>
      <c r="D7" s="8" t="s">
        <v>7</v>
      </c>
      <c r="E7" s="4" t="s">
        <v>9</v>
      </c>
      <c r="F7" s="13" t="s">
        <v>7</v>
      </c>
      <c r="G7" s="4" t="s">
        <v>9</v>
      </c>
    </row>
    <row r="8" spans="1:7" ht="46.5" customHeight="1">
      <c r="A8" s="4" t="s">
        <v>10</v>
      </c>
      <c r="B8" s="10" t="s">
        <v>11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D9*C9</f>
        <v>95000</v>
      </c>
      <c r="F9" s="5">
        <v>150000</v>
      </c>
      <c r="G9" s="5">
        <f>F9*C9</f>
        <v>150000</v>
      </c>
    </row>
    <row r="10" spans="1:7" ht="21.75" customHeight="1">
      <c r="A10" s="5">
        <v>2</v>
      </c>
      <c r="B10" s="2" t="s">
        <v>8</v>
      </c>
      <c r="C10" s="5">
        <v>1</v>
      </c>
      <c r="D10" s="5">
        <v>66200</v>
      </c>
      <c r="E10" s="5">
        <f aca="true" t="shared" si="0" ref="E10:E15">D10*C10</f>
        <v>66200</v>
      </c>
      <c r="F10" s="5">
        <v>88318</v>
      </c>
      <c r="G10" s="5">
        <f aca="true" t="shared" si="1" ref="G10:G15">F10*C10</f>
        <v>88318</v>
      </c>
    </row>
    <row r="11" spans="1:7" ht="21.75" customHeight="1">
      <c r="A11" s="5">
        <v>3</v>
      </c>
      <c r="B11" s="2" t="s">
        <v>4</v>
      </c>
      <c r="C11" s="5">
        <v>1</v>
      </c>
      <c r="D11" s="5">
        <v>71000</v>
      </c>
      <c r="E11" s="5">
        <f t="shared" si="0"/>
        <v>71000</v>
      </c>
      <c r="F11" s="5">
        <v>88318</v>
      </c>
      <c r="G11" s="5">
        <f t="shared" si="1"/>
        <v>88318</v>
      </c>
    </row>
    <row r="12" spans="1:7" ht="21.75" customHeight="1">
      <c r="A12" s="5">
        <v>4</v>
      </c>
      <c r="B12" s="2" t="s">
        <v>12</v>
      </c>
      <c r="C12" s="5">
        <v>1</v>
      </c>
      <c r="D12" s="5">
        <v>66200</v>
      </c>
      <c r="E12" s="5">
        <f t="shared" si="0"/>
        <v>66200</v>
      </c>
      <c r="F12" s="5">
        <v>88318</v>
      </c>
      <c r="G12" s="5">
        <f t="shared" si="1"/>
        <v>88318</v>
      </c>
    </row>
    <row r="13" spans="1:7" ht="21.75" customHeight="1">
      <c r="A13" s="5">
        <v>5</v>
      </c>
      <c r="B13" s="2" t="s">
        <v>12</v>
      </c>
      <c r="C13" s="5">
        <v>1</v>
      </c>
      <c r="D13" s="5">
        <v>71000</v>
      </c>
      <c r="E13" s="5">
        <f t="shared" si="0"/>
        <v>71000</v>
      </c>
      <c r="F13" s="5">
        <v>91285</v>
      </c>
      <c r="G13" s="5">
        <f t="shared" si="1"/>
        <v>91285</v>
      </c>
    </row>
    <row r="14" spans="1:7" ht="21.75" customHeight="1">
      <c r="A14" s="5">
        <v>6</v>
      </c>
      <c r="B14" s="2" t="s">
        <v>5</v>
      </c>
      <c r="C14" s="5">
        <v>1</v>
      </c>
      <c r="D14" s="5">
        <v>71000</v>
      </c>
      <c r="E14" s="5">
        <f t="shared" si="0"/>
        <v>71000</v>
      </c>
      <c r="F14" s="5">
        <v>91285</v>
      </c>
      <c r="G14" s="5">
        <f t="shared" si="1"/>
        <v>91285</v>
      </c>
    </row>
    <row r="15" spans="1:7" ht="31.5" customHeight="1">
      <c r="A15" s="5">
        <v>7</v>
      </c>
      <c r="B15" s="2" t="s">
        <v>13</v>
      </c>
      <c r="C15" s="5">
        <v>0.5</v>
      </c>
      <c r="D15" s="5">
        <v>71000</v>
      </c>
      <c r="E15" s="5">
        <f t="shared" si="0"/>
        <v>35500</v>
      </c>
      <c r="F15" s="5">
        <v>91285</v>
      </c>
      <c r="G15" s="5">
        <f t="shared" si="1"/>
        <v>45642.5</v>
      </c>
    </row>
    <row r="16" spans="1:7" ht="21.75" customHeight="1">
      <c r="A16" s="17" t="s">
        <v>6</v>
      </c>
      <c r="B16" s="18"/>
      <c r="C16" s="4">
        <f>SUM(C9:C15)</f>
        <v>6.5</v>
      </c>
      <c r="D16" s="4"/>
      <c r="E16" s="4">
        <f>SUM(E9:E15)</f>
        <v>475900</v>
      </c>
      <c r="F16" s="4"/>
      <c r="G16" s="4">
        <f>G9+G10+G11+G12+G13+G14+G15</f>
        <v>643166.5</v>
      </c>
    </row>
    <row r="17" spans="1:7" ht="46.5" customHeight="1">
      <c r="A17" s="4" t="s">
        <v>14</v>
      </c>
      <c r="B17" s="10" t="s">
        <v>15</v>
      </c>
      <c r="C17" s="4">
        <v>19</v>
      </c>
      <c r="D17" s="5"/>
      <c r="E17" s="5"/>
      <c r="F17" s="5"/>
      <c r="G17" s="4">
        <v>1835095</v>
      </c>
    </row>
    <row r="18" spans="1:7" ht="35.25" customHeight="1" hidden="1">
      <c r="A18" s="5">
        <v>8</v>
      </c>
      <c r="B18" s="2"/>
      <c r="C18" s="5"/>
      <c r="D18" s="5">
        <v>67100</v>
      </c>
      <c r="E18" s="5">
        <f>D18*C18</f>
        <v>0</v>
      </c>
      <c r="F18" s="5"/>
      <c r="G18" s="5">
        <f>F18*C18</f>
        <v>0</v>
      </c>
    </row>
    <row r="19" spans="1:7" ht="21.75" customHeight="1">
      <c r="A19" s="5">
        <v>8</v>
      </c>
      <c r="B19" s="2" t="s">
        <v>39</v>
      </c>
      <c r="C19" s="5"/>
      <c r="D19" s="5">
        <v>68000</v>
      </c>
      <c r="E19" s="5"/>
      <c r="F19" s="5">
        <v>91285</v>
      </c>
      <c r="G19" s="5"/>
    </row>
    <row r="20" spans="1:7" ht="21.75" customHeight="1">
      <c r="A20" s="5">
        <v>9</v>
      </c>
      <c r="B20" s="2" t="s">
        <v>32</v>
      </c>
      <c r="C20" s="5"/>
      <c r="D20" s="5">
        <v>68000</v>
      </c>
      <c r="E20" s="5"/>
      <c r="F20" s="5">
        <v>106000</v>
      </c>
      <c r="G20" s="5"/>
    </row>
    <row r="21" spans="1:7" ht="0.75" customHeight="1" hidden="1">
      <c r="A21" s="5"/>
      <c r="B21" s="2"/>
      <c r="C21" s="5"/>
      <c r="D21" s="5">
        <v>66200</v>
      </c>
      <c r="E21" s="5"/>
      <c r="F21" s="5"/>
      <c r="G21" s="5"/>
    </row>
    <row r="22" spans="1:7" ht="37.5" customHeight="1">
      <c r="A22" s="5">
        <v>10</v>
      </c>
      <c r="B22" s="2" t="s">
        <v>33</v>
      </c>
      <c r="C22" s="5"/>
      <c r="D22" s="5">
        <v>67100</v>
      </c>
      <c r="E22" s="5"/>
      <c r="F22" s="5">
        <v>99400</v>
      </c>
      <c r="G22" s="5"/>
    </row>
    <row r="23" spans="1:7" ht="21.75" customHeight="1" hidden="1">
      <c r="A23" s="17" t="s">
        <v>6</v>
      </c>
      <c r="B23" s="18"/>
      <c r="C23" s="4">
        <v>19</v>
      </c>
      <c r="D23" s="4"/>
      <c r="E23" s="4">
        <f>E22+E18</f>
        <v>0</v>
      </c>
      <c r="F23" s="4"/>
      <c r="G23" s="4">
        <v>1835095</v>
      </c>
    </row>
    <row r="24" spans="1:7" ht="21.75" customHeight="1">
      <c r="A24" s="17" t="s">
        <v>17</v>
      </c>
      <c r="B24" s="18"/>
      <c r="C24" s="4">
        <f>C23+C16</f>
        <v>25.5</v>
      </c>
      <c r="D24" s="4"/>
      <c r="E24" s="4">
        <f>E23+E16</f>
        <v>475900</v>
      </c>
      <c r="F24" s="4"/>
      <c r="G24" s="14">
        <f>G16+G17</f>
        <v>2478261.5</v>
      </c>
    </row>
    <row r="28" spans="1:6" ht="14.25" customHeight="1">
      <c r="A28" s="16" t="s">
        <v>20</v>
      </c>
      <c r="B28" s="16"/>
      <c r="C28" s="15" t="s">
        <v>21</v>
      </c>
      <c r="D28" s="15"/>
      <c r="E28" s="15"/>
      <c r="F28" s="15"/>
    </row>
  </sheetData>
  <sheetProtection/>
  <mergeCells count="9">
    <mergeCell ref="A28:B28"/>
    <mergeCell ref="C28:F28"/>
    <mergeCell ref="A24:B24"/>
    <mergeCell ref="C1:G1"/>
    <mergeCell ref="C2:G2"/>
    <mergeCell ref="C3:G3"/>
    <mergeCell ref="A5:G5"/>
    <mergeCell ref="A16:B16"/>
    <mergeCell ref="A23:B23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4">
      <selection activeCell="C38" sqref="C38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7.421875" style="1" customWidth="1"/>
    <col min="4" max="5" width="18.421875" style="3" hidden="1" customWidth="1"/>
    <col min="6" max="6" width="17.28125" style="3" customWidth="1"/>
    <col min="7" max="7" width="20.57421875" style="3" customWidth="1"/>
    <col min="8" max="16384" width="9.140625" style="1" customWidth="1"/>
  </cols>
  <sheetData>
    <row r="1" spans="3:7" ht="14.25">
      <c r="C1" s="16" t="s">
        <v>41</v>
      </c>
      <c r="D1" s="16"/>
      <c r="E1" s="16"/>
      <c r="F1" s="16"/>
      <c r="G1" s="16"/>
    </row>
    <row r="2" spans="3:7" ht="14.25" customHeight="1">
      <c r="C2" s="16" t="s">
        <v>22</v>
      </c>
      <c r="D2" s="16"/>
      <c r="E2" s="16"/>
      <c r="F2" s="16"/>
      <c r="G2" s="16"/>
    </row>
    <row r="3" spans="3:7" ht="14.25" customHeight="1">
      <c r="C3" s="16" t="s">
        <v>35</v>
      </c>
      <c r="D3" s="16"/>
      <c r="E3" s="16"/>
      <c r="F3" s="16"/>
      <c r="G3" s="16"/>
    </row>
    <row r="4" spans="3:4" ht="13.5">
      <c r="C4" s="19"/>
      <c r="D4" s="19"/>
    </row>
    <row r="5" spans="1:7" ht="57" customHeight="1">
      <c r="A5" s="16" t="s">
        <v>45</v>
      </c>
      <c r="B5" s="16"/>
      <c r="C5" s="16"/>
      <c r="D5" s="16"/>
      <c r="E5" s="16"/>
      <c r="F5" s="16"/>
      <c r="G5" s="16"/>
    </row>
    <row r="7" spans="1:7" ht="30" customHeight="1">
      <c r="A7" s="9" t="s">
        <v>0</v>
      </c>
      <c r="B7" s="9" t="s">
        <v>1</v>
      </c>
      <c r="C7" s="9" t="s">
        <v>2</v>
      </c>
      <c r="D7" s="8" t="s">
        <v>7</v>
      </c>
      <c r="E7" s="4" t="s">
        <v>9</v>
      </c>
      <c r="F7" s="13" t="s">
        <v>7</v>
      </c>
      <c r="G7" s="4" t="s">
        <v>9</v>
      </c>
    </row>
    <row r="8" spans="1:7" ht="41.25" customHeight="1">
      <c r="A8" s="4" t="s">
        <v>10</v>
      </c>
      <c r="B8" s="10" t="s">
        <v>11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 aca="true" t="shared" si="0" ref="E9:E16">C9*D9</f>
        <v>95000</v>
      </c>
      <c r="F9" s="5">
        <v>150000</v>
      </c>
      <c r="G9" s="5">
        <f>F9*C9</f>
        <v>150000</v>
      </c>
    </row>
    <row r="10" spans="1:7" ht="21.75" customHeight="1">
      <c r="A10" s="5">
        <v>2</v>
      </c>
      <c r="B10" s="2" t="s">
        <v>8</v>
      </c>
      <c r="C10" s="5">
        <v>1</v>
      </c>
      <c r="D10" s="5">
        <v>66200</v>
      </c>
      <c r="E10" s="5">
        <f t="shared" si="0"/>
        <v>66200</v>
      </c>
      <c r="F10" s="5">
        <v>88318</v>
      </c>
      <c r="G10" s="5">
        <f aca="true" t="shared" si="1" ref="G10:G16">F10*C10</f>
        <v>88318</v>
      </c>
    </row>
    <row r="11" spans="1:7" ht="21.75" customHeight="1">
      <c r="A11" s="5">
        <v>3</v>
      </c>
      <c r="B11" s="2" t="s">
        <v>4</v>
      </c>
      <c r="C11" s="5">
        <v>1</v>
      </c>
      <c r="D11" s="5">
        <v>66200</v>
      </c>
      <c r="E11" s="5">
        <f t="shared" si="0"/>
        <v>66200</v>
      </c>
      <c r="F11" s="5">
        <v>88318</v>
      </c>
      <c r="G11" s="5">
        <f t="shared" si="1"/>
        <v>88318</v>
      </c>
    </row>
    <row r="12" spans="1:7" ht="21" customHeight="1">
      <c r="A12" s="5">
        <v>4</v>
      </c>
      <c r="B12" s="2" t="s">
        <v>23</v>
      </c>
      <c r="C12" s="5">
        <v>0.5</v>
      </c>
      <c r="D12" s="5"/>
      <c r="E12" s="5"/>
      <c r="F12" s="5">
        <v>88318</v>
      </c>
      <c r="G12" s="5">
        <f t="shared" si="1"/>
        <v>44159</v>
      </c>
    </row>
    <row r="13" spans="1:7" ht="21.75" customHeight="1" hidden="1">
      <c r="A13" s="5">
        <v>5</v>
      </c>
      <c r="B13" s="2"/>
      <c r="C13" s="5"/>
      <c r="D13" s="5"/>
      <c r="E13" s="5"/>
      <c r="F13" s="5"/>
      <c r="G13" s="5"/>
    </row>
    <row r="14" spans="1:7" ht="21.75" customHeight="1">
      <c r="A14" s="5">
        <v>5.1</v>
      </c>
      <c r="B14" s="2" t="s">
        <v>12</v>
      </c>
      <c r="C14" s="5">
        <v>0.75</v>
      </c>
      <c r="D14" s="5">
        <v>66200</v>
      </c>
      <c r="E14" s="5">
        <f t="shared" si="0"/>
        <v>49650</v>
      </c>
      <c r="F14" s="5">
        <v>88318</v>
      </c>
      <c r="G14" s="5">
        <f t="shared" si="1"/>
        <v>66238.5</v>
      </c>
    </row>
    <row r="15" spans="1:7" ht="21.75" customHeight="1">
      <c r="A15" s="5">
        <v>5.2</v>
      </c>
      <c r="B15" s="2" t="s">
        <v>12</v>
      </c>
      <c r="C15" s="5">
        <v>0.75</v>
      </c>
      <c r="D15" s="5">
        <v>71000</v>
      </c>
      <c r="E15" s="5">
        <f t="shared" si="0"/>
        <v>53250</v>
      </c>
      <c r="F15" s="5">
        <v>91285</v>
      </c>
      <c r="G15" s="5">
        <f t="shared" si="1"/>
        <v>68463.75</v>
      </c>
    </row>
    <row r="16" spans="1:7" ht="21.75" customHeight="1">
      <c r="A16" s="5">
        <v>6</v>
      </c>
      <c r="B16" s="2" t="s">
        <v>5</v>
      </c>
      <c r="C16" s="5">
        <v>1</v>
      </c>
      <c r="D16" s="5">
        <v>66200</v>
      </c>
      <c r="E16" s="5">
        <f t="shared" si="0"/>
        <v>66200</v>
      </c>
      <c r="F16" s="5">
        <v>88318</v>
      </c>
      <c r="G16" s="5">
        <f t="shared" si="1"/>
        <v>88318</v>
      </c>
    </row>
    <row r="17" spans="1:7" ht="21.75" customHeight="1">
      <c r="A17" s="17" t="s">
        <v>6</v>
      </c>
      <c r="B17" s="18"/>
      <c r="C17" s="11">
        <v>6</v>
      </c>
      <c r="D17" s="11">
        <f>D9+D10+D11+D12+D13+D16</f>
        <v>293600</v>
      </c>
      <c r="E17" s="11">
        <f>E9+E10+E11+E12+E13+E16</f>
        <v>293600</v>
      </c>
      <c r="F17" s="11"/>
      <c r="G17" s="11">
        <f>G9+G10+G11+G12+G14+G15+G16</f>
        <v>593815.25</v>
      </c>
    </row>
    <row r="18" spans="1:7" ht="48" customHeight="1">
      <c r="A18" s="4" t="s">
        <v>14</v>
      </c>
      <c r="B18" s="10" t="s">
        <v>15</v>
      </c>
      <c r="C18" s="4">
        <v>23</v>
      </c>
      <c r="D18" s="4"/>
      <c r="E18" s="4">
        <f>E17+E13</f>
        <v>293600</v>
      </c>
      <c r="F18" s="4"/>
      <c r="G18" s="4">
        <v>2258663</v>
      </c>
    </row>
    <row r="19" spans="1:7" ht="21.75" customHeight="1" hidden="1">
      <c r="A19" s="5">
        <v>7</v>
      </c>
      <c r="B19" s="2"/>
      <c r="C19" s="5"/>
      <c r="D19" s="5">
        <v>67100</v>
      </c>
      <c r="E19" s="5">
        <f>C19*D19</f>
        <v>0</v>
      </c>
      <c r="F19" s="5"/>
      <c r="G19" s="5"/>
    </row>
    <row r="20" spans="1:7" ht="21.75" customHeight="1">
      <c r="A20" s="5">
        <v>7</v>
      </c>
      <c r="B20" s="2" t="s">
        <v>36</v>
      </c>
      <c r="C20" s="5"/>
      <c r="D20" s="5">
        <v>68000</v>
      </c>
      <c r="E20" s="5"/>
      <c r="F20" s="5">
        <v>91285</v>
      </c>
      <c r="G20" s="5"/>
    </row>
    <row r="21" spans="1:7" ht="21.75" customHeight="1">
      <c r="A21" s="5">
        <v>8</v>
      </c>
      <c r="B21" s="2" t="s">
        <v>28</v>
      </c>
      <c r="C21" s="5"/>
      <c r="D21" s="5">
        <v>68000</v>
      </c>
      <c r="E21" s="5"/>
      <c r="F21" s="5">
        <v>106000</v>
      </c>
      <c r="G21" s="5"/>
    </row>
    <row r="22" spans="1:7" ht="21.75" customHeight="1" hidden="1">
      <c r="A22" s="5"/>
      <c r="B22" s="2"/>
      <c r="C22" s="5"/>
      <c r="D22" s="5">
        <v>66200</v>
      </c>
      <c r="E22" s="5"/>
      <c r="F22" s="5"/>
      <c r="G22" s="5"/>
    </row>
    <row r="23" spans="1:7" ht="20.25" customHeight="1">
      <c r="A23" s="5">
        <v>9</v>
      </c>
      <c r="B23" s="2" t="s">
        <v>29</v>
      </c>
      <c r="C23" s="5"/>
      <c r="D23" s="5">
        <v>67100</v>
      </c>
      <c r="E23" s="5"/>
      <c r="F23" s="5">
        <v>99400</v>
      </c>
      <c r="G23" s="5"/>
    </row>
    <row r="24" spans="1:7" ht="0.75" customHeight="1" hidden="1">
      <c r="A24" s="17" t="s">
        <v>6</v>
      </c>
      <c r="B24" s="18"/>
      <c r="C24" s="4">
        <v>23</v>
      </c>
      <c r="D24" s="4"/>
      <c r="E24" s="4">
        <f>E23+E19</f>
        <v>0</v>
      </c>
      <c r="F24" s="4"/>
      <c r="G24" s="4">
        <v>2258663</v>
      </c>
    </row>
    <row r="25" spans="1:7" ht="21.75" customHeight="1">
      <c r="A25" s="17" t="s">
        <v>17</v>
      </c>
      <c r="B25" s="18"/>
      <c r="C25" s="4">
        <f>C24+C17</f>
        <v>29</v>
      </c>
      <c r="D25" s="4"/>
      <c r="E25" s="4">
        <f>E24+E17</f>
        <v>293600</v>
      </c>
      <c r="F25" s="4"/>
      <c r="G25" s="14">
        <f>G17+G18</f>
        <v>2852478.25</v>
      </c>
    </row>
    <row r="31" spans="1:6" ht="14.25" customHeight="1">
      <c r="A31" s="16" t="s">
        <v>20</v>
      </c>
      <c r="B31" s="16"/>
      <c r="C31" s="15" t="s">
        <v>21</v>
      </c>
      <c r="D31" s="15"/>
      <c r="E31" s="15"/>
      <c r="F31" s="15"/>
    </row>
  </sheetData>
  <sheetProtection/>
  <mergeCells count="10">
    <mergeCell ref="A31:B31"/>
    <mergeCell ref="C31:F31"/>
    <mergeCell ref="A24:B24"/>
    <mergeCell ref="A25:B25"/>
    <mergeCell ref="C1:G1"/>
    <mergeCell ref="C2:G2"/>
    <mergeCell ref="C3:G3"/>
    <mergeCell ref="A5:G5"/>
    <mergeCell ref="C4:D4"/>
    <mergeCell ref="A17:B17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2019-11-26T08:37:39Z</cp:lastPrinted>
  <dcterms:created xsi:type="dcterms:W3CDTF">1996-10-14T23:33:28Z</dcterms:created>
  <dcterms:modified xsi:type="dcterms:W3CDTF">2019-11-26T10:44:00Z</dcterms:modified>
  <cp:category/>
  <cp:version/>
  <cp:contentType/>
  <cp:contentStatus/>
</cp:coreProperties>
</file>