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1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<sst xmlns="http://schemas.openxmlformats.org/spreadsheetml/2006/main" count="542" uniqueCount="99">
  <si>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</si>
  <si>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</si>
  <si>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</si>
  <si>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</si>
  <si>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</si>
  <si>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</si>
  <si>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</si>
  <si>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</si>
  <si>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1-ին կարգ</t>
  </si>
  <si>
    <t>2-րդ կարգ</t>
  </si>
  <si>
    <t>Դաստիարակ</t>
  </si>
  <si>
    <t>3-րդ կարգ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</si>
  <si>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</si>
  <si>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</si>
  <si>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</si>
  <si>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</si>
  <si>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</si>
  <si>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</si>
  <si>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</si>
  <si>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</si>
  <si>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</si>
  <si>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</si>
  <si>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&lt;&lt;Կապանի թիվ 4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</si>
  <si>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Գազի սարքավորումների պատասխանատու</t>
  </si>
  <si>
    <t>&lt;&lt;Կապանի թիվ 6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</si>
  <si>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</si>
  <si>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8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</si>
  <si>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</si>
  <si>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</si>
  <si>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13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</si>
  <si>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</si>
  <si>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5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</si>
  <si>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</si>
  <si>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4.1</t>
  </si>
  <si>
    <t>4.2</t>
  </si>
  <si>
    <t>5</t>
  </si>
  <si>
    <t>5.1</t>
  </si>
  <si>
    <t>5.2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</si>
  <si>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</si>
  <si>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</si>
  <si>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</si>
  <si>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</si>
  <si>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</si>
  <si>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</si>
  <si>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</si>
  <si>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</si>
  <si>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</si>
  <si>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</si>
  <si>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</si>
  <si>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</si>
  <si>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</si>
  <si>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</si>
  <si>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</si>
  <si>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</si>
  <si>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</si>
  <si>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</si>
  <si>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</si>
  <si>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</si>
  <si>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</si>
  <si>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</si>
  <si>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</si>
  <si>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</si>
  <si>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</si>
  <si>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</si>
  <si>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</si>
  <si>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</si>
  <si>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</si>
  <si>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</si>
  <si>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</t>
  </si>
  <si>
    <t>4.3</t>
  </si>
  <si>
    <t>Դաստիարակի օգնական`</t>
  </si>
  <si>
    <t>6.2</t>
  </si>
  <si>
    <t>Բուժքույր՝</t>
  </si>
  <si>
    <t>Օժանդակ աշխատող`</t>
  </si>
  <si>
    <t>Բուժքույր`</t>
  </si>
  <si>
    <t>Աշխատակազմի քարտուղար</t>
  </si>
  <si>
    <t>Նելլի Շահնազարյան</t>
  </si>
  <si>
    <t>Կապան  համայնքի ավագանու</t>
  </si>
  <si>
    <t>12.1</t>
  </si>
  <si>
    <t>12.2</t>
  </si>
  <si>
    <t>Հնոցապան /սեզոնային/</t>
  </si>
  <si>
    <t>Հավելված N 10</t>
  </si>
  <si>
    <t xml:space="preserve">2018թ. դեկտեմբերի         -ի թիվ    -Ա որոշման 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</si>
  <si>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</si>
  <si>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</si>
  <si>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</si>
  <si>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</si>
  <si>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</si>
  <si>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</si>
  <si>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</si>
  <si>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</si>
  <si>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Կապան համայնքի &lt;&lt;Ծավի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</si>
  <si>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</si>
  <si>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</si>
  <si>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</si>
  <si>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Երաժիշտ</t>
  </si>
  <si>
    <t>Բակապան</t>
  </si>
  <si>
    <t>Գիշերային պահակ</t>
  </si>
  <si>
    <t xml:space="preserve">2018թ. դեկտեմբերի 10-ի թիվ     -Ա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</si>
</sst>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D6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15" t="s">
        <v>55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0</v>
      </c>
      <c r="B4" s="15"/>
      <c r="C4" s="15"/>
      <c r="D4" s="15"/>
      <c r="E4" s="15"/>
      <c r="F4" s="15"/>
      <c r="G4" s="15"/>
    </row>
    <row r="5" spans="1:3" ht="15" customHeight="1">
      <c r="A5" s="3">
        <v>1</v>
      </c>
      <c r="B5" s="6" t="s">
        <v>49</v>
      </c>
      <c r="C5" s="6"/>
    </row>
    <row r="6" spans="1:4" ht="15" customHeight="1">
      <c r="A6" s="3">
        <v>2</v>
      </c>
      <c r="B6" s="18" t="s">
        <v>2</v>
      </c>
      <c r="C6" s="18"/>
      <c r="D6" s="18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D9+D9*10%</f>
        <v>121000</v>
      </c>
      <c r="G9" s="5">
        <f>F9*C9</f>
        <v>121000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9">C10*D10</f>
        <v>80000</v>
      </c>
      <c r="F10" s="5">
        <f>D10+D10*10%</f>
        <v>88000</v>
      </c>
      <c r="G10" s="5">
        <f aca="true" t="shared" si="1" ref="G10:G29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1"/>
        <v>73826</v>
      </c>
    </row>
    <row r="12" spans="1:7" ht="16.5" customHeight="1">
      <c r="A12" s="5">
        <v>4</v>
      </c>
      <c r="B12" s="2" t="s">
        <v>10</v>
      </c>
      <c r="C12" s="5">
        <f>C13+C14+C15</f>
        <v>9.3</v>
      </c>
      <c r="D12" s="5">
        <f>D13+D14+D15</f>
        <v>240000</v>
      </c>
      <c r="E12" s="5">
        <f>E13+E14+E15</f>
        <v>750200</v>
      </c>
      <c r="F12" s="5"/>
      <c r="G12" s="11">
        <f>G13+G14+G15</f>
        <v>825220</v>
      </c>
    </row>
    <row r="13" spans="1:7" ht="16.5" customHeight="1">
      <c r="A13" s="5">
        <v>4.1</v>
      </c>
      <c r="B13" s="2" t="s">
        <v>8</v>
      </c>
      <c r="C13" s="5">
        <v>4.65</v>
      </c>
      <c r="D13" s="5">
        <v>84000</v>
      </c>
      <c r="E13" s="5">
        <f t="shared" si="0"/>
        <v>390600.00000000006</v>
      </c>
      <c r="F13" s="5">
        <f>D13+D13*10%</f>
        <v>92400</v>
      </c>
      <c r="G13" s="5">
        <f t="shared" si="1"/>
        <v>429660.00000000006</v>
      </c>
    </row>
    <row r="14" spans="1:7" ht="16.5" customHeight="1">
      <c r="A14" s="5">
        <v>4.2</v>
      </c>
      <c r="B14" s="2" t="s">
        <v>9</v>
      </c>
      <c r="C14" s="5">
        <v>1.55</v>
      </c>
      <c r="D14" s="5">
        <v>80000</v>
      </c>
      <c r="E14" s="5">
        <f t="shared" si="0"/>
        <v>124000</v>
      </c>
      <c r="F14" s="5">
        <f>D14+D14*10%</f>
        <v>88000</v>
      </c>
      <c r="G14" s="5">
        <f t="shared" si="1"/>
        <v>136400</v>
      </c>
    </row>
    <row r="15" spans="1:7" ht="16.5" customHeight="1">
      <c r="A15" s="5">
        <v>4.3</v>
      </c>
      <c r="B15" s="2" t="s">
        <v>11</v>
      </c>
      <c r="C15" s="5">
        <v>3.1</v>
      </c>
      <c r="D15" s="5">
        <v>76000</v>
      </c>
      <c r="E15" s="5">
        <f t="shared" si="0"/>
        <v>235600</v>
      </c>
      <c r="F15" s="5">
        <f>D15+D15*10%</f>
        <v>83600</v>
      </c>
      <c r="G15" s="5">
        <f t="shared" si="1"/>
        <v>259160</v>
      </c>
    </row>
    <row r="16" spans="1:7" ht="16.5" customHeight="1">
      <c r="A16" s="5">
        <v>5</v>
      </c>
      <c r="B16" s="2" t="s">
        <v>12</v>
      </c>
      <c r="C16" s="5">
        <f>C17+C18</f>
        <v>1.5</v>
      </c>
      <c r="D16" s="5">
        <v>72000</v>
      </c>
      <c r="E16" s="5">
        <f t="shared" si="0"/>
        <v>108000</v>
      </c>
      <c r="F16" s="5"/>
      <c r="G16" s="11">
        <f>G17+G18</f>
        <v>122100</v>
      </c>
    </row>
    <row r="17" spans="1:7" ht="16.5" customHeight="1">
      <c r="A17" s="5">
        <v>5.1</v>
      </c>
      <c r="B17" s="2" t="s">
        <v>8</v>
      </c>
      <c r="C17" s="5">
        <v>1.5</v>
      </c>
      <c r="D17" s="5">
        <v>74000</v>
      </c>
      <c r="E17" s="5">
        <f t="shared" si="0"/>
        <v>111000</v>
      </c>
      <c r="F17" s="5">
        <f>D17+D17*10%</f>
        <v>81400</v>
      </c>
      <c r="G17" s="5">
        <f t="shared" si="1"/>
        <v>122100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>D18+D18*10%</f>
        <v>77000</v>
      </c>
      <c r="G18" s="5">
        <v>0</v>
      </c>
    </row>
    <row r="19" spans="1:7" ht="16.5" customHeight="1">
      <c r="A19" s="5">
        <v>6</v>
      </c>
      <c r="B19" s="2" t="s">
        <v>70</v>
      </c>
      <c r="C19" s="5">
        <f>C20+C21</f>
        <v>6</v>
      </c>
      <c r="D19" s="5"/>
      <c r="E19" s="5"/>
      <c r="F19" s="5"/>
      <c r="G19" s="11">
        <f>G20+G21</f>
        <v>433368</v>
      </c>
    </row>
    <row r="20" spans="1:7" ht="16.5" customHeight="1">
      <c r="A20" s="5">
        <v>6.1</v>
      </c>
      <c r="B20" s="2" t="s">
        <v>13</v>
      </c>
      <c r="C20" s="5">
        <v>4</v>
      </c>
      <c r="D20" s="5">
        <v>66200</v>
      </c>
      <c r="E20" s="5">
        <f t="shared" si="0"/>
        <v>264800</v>
      </c>
      <c r="F20" s="5">
        <v>71429</v>
      </c>
      <c r="G20" s="5">
        <f t="shared" si="1"/>
        <v>285716</v>
      </c>
    </row>
    <row r="21" spans="1:7" ht="16.5" customHeight="1">
      <c r="A21" s="5">
        <v>6.2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v>73826</v>
      </c>
      <c r="G21" s="5">
        <f t="shared" si="1"/>
        <v>147652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1"/>
        <v>71429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1"/>
        <v>71429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71000</v>
      </c>
      <c r="E24" s="5">
        <f t="shared" si="0"/>
        <v>71000</v>
      </c>
      <c r="F24" s="5">
        <v>73826</v>
      </c>
      <c r="G24" s="5">
        <f t="shared" si="1"/>
        <v>73826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1"/>
        <v>71429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v>71429</v>
      </c>
      <c r="G26" s="5">
        <f t="shared" si="1"/>
        <v>71429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1"/>
        <v>71429</v>
      </c>
    </row>
    <row r="28" spans="1:7" ht="16.5" customHeight="1">
      <c r="A28" s="5">
        <v>13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1"/>
        <v>71429</v>
      </c>
    </row>
    <row r="29" spans="1:7" ht="33.75" customHeight="1">
      <c r="A29" s="5">
        <v>14</v>
      </c>
      <c r="B29" s="2" t="s">
        <v>23</v>
      </c>
      <c r="C29" s="5">
        <v>1</v>
      </c>
      <c r="D29" s="5">
        <v>66200</v>
      </c>
      <c r="E29" s="5">
        <f t="shared" si="0"/>
        <v>66200</v>
      </c>
      <c r="F29" s="5">
        <v>71429</v>
      </c>
      <c r="G29" s="5">
        <f t="shared" si="1"/>
        <v>71429</v>
      </c>
    </row>
    <row r="30" spans="1:7" ht="23.25" customHeight="1">
      <c r="A30" s="16" t="s">
        <v>21</v>
      </c>
      <c r="B30" s="17"/>
      <c r="C30" s="4">
        <f>C9+C10+C11+C12+C16+C19+C22+C23+C24+C25+C26+C27+C28+C29</f>
        <v>27.8</v>
      </c>
      <c r="D30" s="4">
        <f>D9+D10+D11+D12+D16+D19+D22+D23+D24+D25+D26+D27+D28+D29</f>
        <v>1107400</v>
      </c>
      <c r="E30" s="4">
        <f>E9+E10+E11+E12+E16+E19+E22+E23+E24+E25+E26+E27+E28+E29</f>
        <v>1653600</v>
      </c>
      <c r="F30" s="4"/>
      <c r="G30" s="4">
        <f>G9+G10+G11+G12+G16+G19+G22+G23+G24+G25+G26+G27+G28+G29</f>
        <v>2237343</v>
      </c>
    </row>
    <row r="34" spans="1:6" ht="24.75" customHeight="1">
      <c r="A34" s="15" t="s">
        <v>75</v>
      </c>
      <c r="B34" s="15"/>
      <c r="C34" s="14" t="s">
        <v>76</v>
      </c>
      <c r="D34" s="14"/>
      <c r="E34" s="14"/>
      <c r="F34" s="14"/>
    </row>
  </sheetData>
  <sheetProtection/>
  <mergeCells count="8">
    <mergeCell ref="C34:F34"/>
    <mergeCell ref="C3:G3"/>
    <mergeCell ref="A4:G4"/>
    <mergeCell ref="A30:B30"/>
    <mergeCell ref="B6:D6"/>
    <mergeCell ref="C1:G1"/>
    <mergeCell ref="C2:G2"/>
    <mergeCell ref="A34:B3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</cols>
  <sheetData>
    <row r="1" spans="3:7" ht="14.25">
      <c r="C1" s="15" t="s">
        <v>81</v>
      </c>
      <c r="D1" s="15"/>
      <c r="E1" s="15"/>
      <c r="F1" s="15"/>
      <c r="G1" s="15"/>
    </row>
    <row r="2" spans="3:7" ht="14.25">
      <c r="C2" s="15" t="s">
        <v>77</v>
      </c>
      <c r="D2" s="15"/>
      <c r="E2" s="15"/>
      <c r="F2" s="15"/>
      <c r="G2" s="15"/>
    </row>
    <row r="3" spans="3:7" ht="14.25">
      <c r="C3" s="15" t="s">
        <v>82</v>
      </c>
      <c r="D3" s="15"/>
      <c r="E3" s="15"/>
      <c r="F3" s="15"/>
      <c r="G3" s="15"/>
    </row>
    <row r="5" spans="1:7" ht="14.25">
      <c r="A5" s="15" t="s">
        <v>83</v>
      </c>
      <c r="B5" s="15"/>
      <c r="C5" s="15"/>
      <c r="D5" s="15"/>
      <c r="E5" s="15"/>
      <c r="F5" s="15"/>
      <c r="G5" s="15"/>
    </row>
    <row r="6" spans="1:3" ht="14.25">
      <c r="A6" s="3">
        <v>1</v>
      </c>
      <c r="B6" s="6" t="s">
        <v>84</v>
      </c>
      <c r="C6" s="6"/>
    </row>
    <row r="7" spans="1:6" ht="14.25">
      <c r="A7" s="3">
        <v>2</v>
      </c>
      <c r="B7" s="18" t="s">
        <v>2</v>
      </c>
      <c r="C7" s="18"/>
      <c r="D7" s="18"/>
      <c r="E7" s="18"/>
      <c r="F7" s="18"/>
    </row>
    <row r="9" spans="1:7" ht="28.5">
      <c r="A9" s="9" t="s">
        <v>3</v>
      </c>
      <c r="B9" s="9" t="s">
        <v>4</v>
      </c>
      <c r="C9" s="9" t="s">
        <v>5</v>
      </c>
      <c r="D9" s="8" t="s">
        <v>54</v>
      </c>
      <c r="E9" s="4" t="s">
        <v>67</v>
      </c>
      <c r="F9" s="10" t="s">
        <v>54</v>
      </c>
      <c r="G9" s="4" t="s">
        <v>67</v>
      </c>
    </row>
    <row r="10" spans="1:7" ht="13.5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5">
        <f>D10*110%</f>
        <v>93500.00000000001</v>
      </c>
      <c r="G10" s="5">
        <f>F10*C10</f>
        <v>93500.00000000001</v>
      </c>
    </row>
    <row r="11" spans="1:7" ht="14.25">
      <c r="A11" s="5">
        <v>2</v>
      </c>
      <c r="B11" s="2" t="s">
        <v>10</v>
      </c>
      <c r="C11" s="5">
        <f>C12+C13+C14</f>
        <v>1.5499999999999998</v>
      </c>
      <c r="D11" s="5">
        <f>D12+D13+D14</f>
        <v>240000</v>
      </c>
      <c r="E11" s="5">
        <f>E12+E13+E14</f>
        <v>0</v>
      </c>
      <c r="F11" s="5"/>
      <c r="G11" s="11">
        <f>G12+G13+G14</f>
        <v>134090</v>
      </c>
    </row>
    <row r="12" spans="1:7" ht="13.5">
      <c r="A12" s="5">
        <v>2.1</v>
      </c>
      <c r="B12" s="2" t="s">
        <v>8</v>
      </c>
      <c r="C12" s="5"/>
      <c r="D12" s="5">
        <v>84000</v>
      </c>
      <c r="E12" s="5"/>
      <c r="F12" s="5">
        <f>D12*110%</f>
        <v>92400.00000000001</v>
      </c>
      <c r="G12" s="5">
        <f>F12*C12</f>
        <v>0</v>
      </c>
    </row>
    <row r="13" spans="1:7" ht="13.5">
      <c r="A13" s="5">
        <v>2.2</v>
      </c>
      <c r="B13" s="2" t="s">
        <v>9</v>
      </c>
      <c r="C13" s="5">
        <v>1.025</v>
      </c>
      <c r="D13" s="5">
        <v>80000</v>
      </c>
      <c r="E13" s="5"/>
      <c r="F13" s="5">
        <f>D13*110%</f>
        <v>88000</v>
      </c>
      <c r="G13" s="5">
        <f>F13*C13</f>
        <v>90199.99999999999</v>
      </c>
    </row>
    <row r="14" spans="1:7" ht="13.5">
      <c r="A14" s="5">
        <v>2.3</v>
      </c>
      <c r="B14" s="2" t="s">
        <v>11</v>
      </c>
      <c r="C14" s="5">
        <v>0.525</v>
      </c>
      <c r="D14" s="5">
        <v>76000</v>
      </c>
      <c r="E14" s="5"/>
      <c r="F14" s="5">
        <f>D14*110%</f>
        <v>83600</v>
      </c>
      <c r="G14" s="5">
        <f>F14*C14</f>
        <v>43890</v>
      </c>
    </row>
    <row r="15" spans="1:7" ht="14.25">
      <c r="A15" s="5">
        <v>3</v>
      </c>
      <c r="B15" s="2" t="s">
        <v>12</v>
      </c>
      <c r="C15" s="5">
        <f>C16+C17</f>
        <v>0.25</v>
      </c>
      <c r="D15" s="5">
        <f>D16+D17</f>
        <v>144000</v>
      </c>
      <c r="E15" s="5">
        <f>E16+E17</f>
        <v>0</v>
      </c>
      <c r="F15" s="5"/>
      <c r="G15" s="11">
        <f>G16+G17</f>
        <v>19250</v>
      </c>
    </row>
    <row r="16" spans="1:7" ht="13.5">
      <c r="A16" s="5">
        <v>3.1</v>
      </c>
      <c r="B16" s="2" t="s">
        <v>8</v>
      </c>
      <c r="C16" s="5"/>
      <c r="D16" s="5">
        <v>74000</v>
      </c>
      <c r="E16" s="5"/>
      <c r="F16" s="5">
        <f>D16*110%</f>
        <v>81400</v>
      </c>
      <c r="G16" s="5">
        <f aca="true" t="shared" si="0" ref="G16:G22">F16*C16</f>
        <v>0</v>
      </c>
    </row>
    <row r="17" spans="1:7" ht="13.5">
      <c r="A17" s="5">
        <v>3.2</v>
      </c>
      <c r="B17" s="2" t="s">
        <v>9</v>
      </c>
      <c r="C17" s="5">
        <v>0.25</v>
      </c>
      <c r="D17" s="5">
        <v>70000</v>
      </c>
      <c r="E17" s="5"/>
      <c r="F17" s="5">
        <f>D17*110%</f>
        <v>77000</v>
      </c>
      <c r="G17" s="5">
        <f t="shared" si="0"/>
        <v>19250</v>
      </c>
    </row>
    <row r="18" spans="1:7" ht="13.5">
      <c r="A18" s="5">
        <v>4</v>
      </c>
      <c r="B18" s="2" t="s">
        <v>13</v>
      </c>
      <c r="C18" s="5">
        <v>1</v>
      </c>
      <c r="D18" s="5">
        <v>71000</v>
      </c>
      <c r="E18" s="5">
        <f>D18*C18</f>
        <v>71000</v>
      </c>
      <c r="F18" s="5">
        <v>73826</v>
      </c>
      <c r="G18" s="5">
        <f t="shared" si="0"/>
        <v>73826</v>
      </c>
    </row>
    <row r="19" spans="1:7" ht="13.5">
      <c r="A19" s="5">
        <v>5</v>
      </c>
      <c r="B19" s="2" t="s">
        <v>14</v>
      </c>
      <c r="C19" s="5">
        <v>1</v>
      </c>
      <c r="D19" s="5">
        <v>71000</v>
      </c>
      <c r="E19" s="5">
        <f>D19*C19</f>
        <v>71000</v>
      </c>
      <c r="F19" s="5">
        <v>73826</v>
      </c>
      <c r="G19" s="5">
        <f t="shared" si="0"/>
        <v>73826</v>
      </c>
    </row>
    <row r="20" spans="1:7" ht="13.5">
      <c r="A20" s="5">
        <v>6</v>
      </c>
      <c r="B20" s="2" t="s">
        <v>15</v>
      </c>
      <c r="C20" s="5">
        <v>1</v>
      </c>
      <c r="D20" s="5">
        <v>66200</v>
      </c>
      <c r="E20" s="5">
        <f>D20*C20</f>
        <v>66200</v>
      </c>
      <c r="F20" s="5">
        <v>71429</v>
      </c>
      <c r="G20" s="5">
        <f t="shared" si="0"/>
        <v>71429</v>
      </c>
    </row>
    <row r="21" spans="1:7" ht="13.5">
      <c r="A21" s="5">
        <v>7</v>
      </c>
      <c r="B21" s="2" t="s">
        <v>18</v>
      </c>
      <c r="C21" s="5">
        <v>1</v>
      </c>
      <c r="D21" s="5">
        <v>71000</v>
      </c>
      <c r="E21" s="5">
        <f>D21*C21</f>
        <v>71000</v>
      </c>
      <c r="F21" s="5">
        <v>73826</v>
      </c>
      <c r="G21" s="5">
        <f t="shared" si="0"/>
        <v>73826</v>
      </c>
    </row>
    <row r="22" spans="1:7" ht="13.5">
      <c r="A22" s="5">
        <v>8</v>
      </c>
      <c r="B22" s="2" t="s">
        <v>20</v>
      </c>
      <c r="C22" s="5">
        <v>1</v>
      </c>
      <c r="D22" s="5">
        <v>71000</v>
      </c>
      <c r="E22" s="5">
        <f>D22*C22</f>
        <v>71000</v>
      </c>
      <c r="F22" s="5">
        <v>73826</v>
      </c>
      <c r="G22" s="5">
        <f t="shared" si="0"/>
        <v>73826</v>
      </c>
    </row>
    <row r="23" spans="1:7" ht="14.25">
      <c r="A23" s="16" t="s">
        <v>21</v>
      </c>
      <c r="B23" s="17"/>
      <c r="C23" s="4">
        <f>C10+C11+C15+C18+C19+C20+C21+C22</f>
        <v>7.8</v>
      </c>
      <c r="D23" s="4">
        <f>D10+D11+D15+D18+D19+D20+D21+D22</f>
        <v>819200</v>
      </c>
      <c r="E23" s="4">
        <f>E10+E11+E15+E18+E19+E20+E21+E22</f>
        <v>435200</v>
      </c>
      <c r="F23" s="4"/>
      <c r="G23" s="4">
        <f>G10+G11+G15+G18+G19+G20+G21+G22</f>
        <v>613573</v>
      </c>
    </row>
    <row r="28" spans="1:6" ht="14.25">
      <c r="A28" s="15" t="s">
        <v>75</v>
      </c>
      <c r="B28" s="15"/>
      <c r="C28" s="14" t="s">
        <v>76</v>
      </c>
      <c r="D28" s="14"/>
      <c r="E28" s="14"/>
      <c r="F28" s="14"/>
    </row>
  </sheetData>
  <sheetProtection/>
  <mergeCells count="8">
    <mergeCell ref="A28:B28"/>
    <mergeCell ref="C28:F28"/>
    <mergeCell ref="C1:G1"/>
    <mergeCell ref="C2:G2"/>
    <mergeCell ref="C3:G3"/>
    <mergeCell ref="A5:G5"/>
    <mergeCell ref="B7:F7"/>
    <mergeCell ref="A23:B2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15" t="s">
        <v>64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28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52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8">C10*D10</f>
        <v>80000</v>
      </c>
      <c r="F10" s="5">
        <f aca="true" t="shared" si="1" ref="F10:F18">D10*110%</f>
        <v>88000</v>
      </c>
      <c r="G10" s="5">
        <f aca="true" t="shared" si="2" ref="G10:G28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2"/>
        <v>73826</v>
      </c>
    </row>
    <row r="12" spans="1:7" ht="16.5" customHeight="1">
      <c r="A12" s="5">
        <v>4</v>
      </c>
      <c r="B12" s="2" t="s">
        <v>10</v>
      </c>
      <c r="C12" s="5">
        <f>C13+C14+C15</f>
        <v>7.75</v>
      </c>
      <c r="D12" s="5">
        <f>D13+D14+D15</f>
        <v>240000</v>
      </c>
      <c r="E12" s="5">
        <f>E13+E14+E15</f>
        <v>0</v>
      </c>
      <c r="F12" s="5"/>
      <c r="G12" s="11">
        <f>G13+G14+G15</f>
        <v>671770.0000000001</v>
      </c>
    </row>
    <row r="13" spans="1:7" ht="16.5" customHeight="1">
      <c r="A13" s="5">
        <v>4.1</v>
      </c>
      <c r="B13" s="2" t="s">
        <v>8</v>
      </c>
      <c r="C13" s="5">
        <v>2.325</v>
      </c>
      <c r="D13" s="5">
        <v>84000</v>
      </c>
      <c r="E13" s="5"/>
      <c r="F13" s="5">
        <f t="shared" si="1"/>
        <v>92400.00000000001</v>
      </c>
      <c r="G13" s="5">
        <f t="shared" si="2"/>
        <v>214830.00000000006</v>
      </c>
    </row>
    <row r="14" spans="1:7" ht="16.5" customHeight="1">
      <c r="A14" s="5">
        <v>4.2</v>
      </c>
      <c r="B14" s="2" t="s">
        <v>9</v>
      </c>
      <c r="C14" s="5">
        <v>0.775</v>
      </c>
      <c r="D14" s="5">
        <v>80000</v>
      </c>
      <c r="E14" s="5"/>
      <c r="F14" s="5">
        <f t="shared" si="1"/>
        <v>88000</v>
      </c>
      <c r="G14" s="5">
        <f t="shared" si="2"/>
        <v>68200</v>
      </c>
    </row>
    <row r="15" spans="1:7" ht="16.5" customHeight="1">
      <c r="A15" s="5">
        <v>4.3</v>
      </c>
      <c r="B15" s="2" t="s">
        <v>11</v>
      </c>
      <c r="C15" s="5">
        <v>4.65</v>
      </c>
      <c r="D15" s="5">
        <v>76000</v>
      </c>
      <c r="E15" s="5"/>
      <c r="F15" s="5">
        <f t="shared" si="1"/>
        <v>83600</v>
      </c>
      <c r="G15" s="5">
        <f t="shared" si="2"/>
        <v>388740.00000000006</v>
      </c>
    </row>
    <row r="16" spans="1:7" ht="16.5" customHeight="1">
      <c r="A16" s="5">
        <v>5</v>
      </c>
      <c r="B16" s="2" t="s">
        <v>12</v>
      </c>
      <c r="C16" s="5">
        <f>C17+C18</f>
        <v>1.25</v>
      </c>
      <c r="D16" s="5">
        <f>D17+D18</f>
        <v>144000</v>
      </c>
      <c r="E16" s="5">
        <f>E17+E18</f>
        <v>0</v>
      </c>
      <c r="F16" s="5"/>
      <c r="G16" s="11">
        <f>G17+G18</f>
        <v>101750</v>
      </c>
    </row>
    <row r="17" spans="1:7" ht="16.5" customHeight="1">
      <c r="A17" s="5">
        <v>5.1</v>
      </c>
      <c r="B17" s="2" t="s">
        <v>8</v>
      </c>
      <c r="C17" s="5">
        <v>1.25</v>
      </c>
      <c r="D17" s="5">
        <v>74000</v>
      </c>
      <c r="E17" s="5"/>
      <c r="F17" s="5">
        <f t="shared" si="1"/>
        <v>81400</v>
      </c>
      <c r="G17" s="5">
        <f t="shared" si="2"/>
        <v>101750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70</v>
      </c>
      <c r="C19" s="5">
        <f>C20+C21</f>
        <v>5</v>
      </c>
      <c r="D19" s="5"/>
      <c r="E19" s="5"/>
      <c r="F19" s="5"/>
      <c r="G19" s="11">
        <f>G20+G21</f>
        <v>361939</v>
      </c>
    </row>
    <row r="20" spans="1:7" ht="16.5" customHeight="1">
      <c r="A20" s="5">
        <v>6.1</v>
      </c>
      <c r="B20" s="2" t="s">
        <v>13</v>
      </c>
      <c r="C20" s="5">
        <v>3</v>
      </c>
      <c r="D20" s="5">
        <v>66200</v>
      </c>
      <c r="E20" s="5">
        <f t="shared" si="0"/>
        <v>198600</v>
      </c>
      <c r="F20" s="5">
        <v>71429</v>
      </c>
      <c r="G20" s="5">
        <f t="shared" si="2"/>
        <v>214287</v>
      </c>
    </row>
    <row r="21" spans="1:7" ht="16.5" customHeight="1">
      <c r="A21" s="5">
        <v>6.2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v>73826</v>
      </c>
      <c r="G21" s="5">
        <f t="shared" si="2"/>
        <v>147652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2"/>
        <v>71429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2"/>
        <v>71429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71429</v>
      </c>
      <c r="G24" s="5">
        <f t="shared" si="2"/>
        <v>71429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v>71429</v>
      </c>
      <c r="G26" s="5">
        <f t="shared" si="2"/>
        <v>71429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71000</v>
      </c>
      <c r="E27" s="5">
        <f t="shared" si="0"/>
        <v>71000</v>
      </c>
      <c r="F27" s="5">
        <v>73826</v>
      </c>
      <c r="G27" s="5">
        <f t="shared" si="2"/>
        <v>73826</v>
      </c>
    </row>
    <row r="28" spans="1:7" ht="42" customHeight="1">
      <c r="A28" s="5">
        <v>13</v>
      </c>
      <c r="B28" s="2" t="s">
        <v>23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2"/>
        <v>71429</v>
      </c>
    </row>
    <row r="29" spans="1:7" ht="23.25" customHeight="1">
      <c r="A29" s="16" t="s">
        <v>21</v>
      </c>
      <c r="B29" s="17"/>
      <c r="C29" s="4">
        <f>C9+C10+C11+C12+C16+C19+C22+C23+C24+C25+C26+C27+C28</f>
        <v>24</v>
      </c>
      <c r="D29" s="4">
        <f>D9+D10+D11+D12+D16+D19+D22+D23+D24+D25+D26+D27+D28</f>
        <v>1113200</v>
      </c>
      <c r="E29" s="4">
        <f>E9+E10+E11+E12+E16+E19+E22+E23+E24+E25+E26+E27+E28</f>
        <v>729200</v>
      </c>
      <c r="F29" s="4"/>
      <c r="G29" s="4">
        <f>G9+G10+G11+G12+G16+G19+G22+G23+G24+G25+G26+G27+G28</f>
        <v>1920685</v>
      </c>
    </row>
    <row r="35" spans="1:6" ht="14.25" customHeight="1">
      <c r="A35" s="15" t="s">
        <v>75</v>
      </c>
      <c r="B35" s="15"/>
      <c r="C35" s="14" t="s">
        <v>76</v>
      </c>
      <c r="D35" s="14"/>
      <c r="E35" s="14"/>
      <c r="F35" s="14"/>
    </row>
  </sheetData>
  <sheetProtection/>
  <mergeCells count="8">
    <mergeCell ref="C35:F35"/>
    <mergeCell ref="C3:G3"/>
    <mergeCell ref="A4:G4"/>
    <mergeCell ref="B6:F6"/>
    <mergeCell ref="A29:B29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15" t="s">
        <v>65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29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52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9">C10*D10</f>
        <v>80000</v>
      </c>
      <c r="F10" s="5">
        <f aca="true" t="shared" si="1" ref="F10:F18">D10*110%</f>
        <v>88000</v>
      </c>
      <c r="G10" s="5">
        <f aca="true" t="shared" si="2" ref="G10:G29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2"/>
        <v>73826</v>
      </c>
    </row>
    <row r="12" spans="1:7" ht="16.5" customHeight="1">
      <c r="A12" s="5">
        <v>4</v>
      </c>
      <c r="B12" s="2" t="s">
        <v>10</v>
      </c>
      <c r="C12" s="5">
        <f>C13+C14+C15</f>
        <v>7.75</v>
      </c>
      <c r="D12" s="5">
        <f>D13+D14+D15</f>
        <v>240000</v>
      </c>
      <c r="E12" s="5">
        <f>E13+E14+E15</f>
        <v>0</v>
      </c>
      <c r="F12" s="5"/>
      <c r="G12" s="11">
        <f>G13+G14+G15</f>
        <v>688820.0000000001</v>
      </c>
    </row>
    <row r="13" spans="1:7" ht="16.5" customHeight="1">
      <c r="A13" s="5">
        <v>4.1</v>
      </c>
      <c r="B13" s="2" t="s">
        <v>8</v>
      </c>
      <c r="C13" s="5">
        <v>3.875</v>
      </c>
      <c r="D13" s="5">
        <v>84000</v>
      </c>
      <c r="E13" s="5"/>
      <c r="F13" s="5">
        <f t="shared" si="1"/>
        <v>92400.00000000001</v>
      </c>
      <c r="G13" s="5">
        <f t="shared" si="2"/>
        <v>358050.00000000006</v>
      </c>
    </row>
    <row r="14" spans="1:7" ht="16.5" customHeight="1">
      <c r="A14" s="5">
        <v>4.2</v>
      </c>
      <c r="B14" s="2" t="s">
        <v>9</v>
      </c>
      <c r="C14" s="5">
        <v>1.55</v>
      </c>
      <c r="D14" s="5">
        <v>80000</v>
      </c>
      <c r="E14" s="5"/>
      <c r="F14" s="5">
        <f t="shared" si="1"/>
        <v>88000</v>
      </c>
      <c r="G14" s="5">
        <f t="shared" si="2"/>
        <v>136400</v>
      </c>
    </row>
    <row r="15" spans="1:7" ht="16.5" customHeight="1">
      <c r="A15" s="5">
        <v>4.3</v>
      </c>
      <c r="B15" s="2" t="s">
        <v>11</v>
      </c>
      <c r="C15" s="5">
        <v>2.325</v>
      </c>
      <c r="D15" s="5">
        <v>76000</v>
      </c>
      <c r="E15" s="5"/>
      <c r="F15" s="5">
        <f t="shared" si="1"/>
        <v>83600</v>
      </c>
      <c r="G15" s="5">
        <f t="shared" si="2"/>
        <v>194370.00000000003</v>
      </c>
    </row>
    <row r="16" spans="1:7" ht="16.5" customHeight="1">
      <c r="A16" s="5">
        <v>5</v>
      </c>
      <c r="B16" s="2" t="s">
        <v>12</v>
      </c>
      <c r="C16" s="5">
        <f>C17+C18</f>
        <v>1.25</v>
      </c>
      <c r="D16" s="5">
        <f>D17+D18</f>
        <v>144000</v>
      </c>
      <c r="E16" s="5">
        <f>E17+E18</f>
        <v>0</v>
      </c>
      <c r="F16" s="5"/>
      <c r="G16" s="11">
        <f>G17+G18</f>
        <v>101750</v>
      </c>
    </row>
    <row r="17" spans="1:7" ht="16.5" customHeight="1">
      <c r="A17" s="5">
        <v>5.1</v>
      </c>
      <c r="B17" s="2" t="s">
        <v>8</v>
      </c>
      <c r="C17" s="5">
        <v>1.25</v>
      </c>
      <c r="D17" s="5">
        <v>74000</v>
      </c>
      <c r="E17" s="5"/>
      <c r="F17" s="5">
        <f t="shared" si="1"/>
        <v>81400</v>
      </c>
      <c r="G17" s="5">
        <f t="shared" si="2"/>
        <v>101750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70</v>
      </c>
      <c r="C19" s="5">
        <f>C20+C21</f>
        <v>5</v>
      </c>
      <c r="D19" s="5"/>
      <c r="E19" s="5"/>
      <c r="F19" s="5"/>
      <c r="G19" s="11">
        <f>G20+G21</f>
        <v>366733</v>
      </c>
    </row>
    <row r="20" spans="1:7" ht="16.5" customHeight="1">
      <c r="A20" s="5">
        <v>6.1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5">
        <v>71429</v>
      </c>
      <c r="G20" s="5">
        <f t="shared" si="2"/>
        <v>71429</v>
      </c>
    </row>
    <row r="21" spans="1:7" ht="16.5" customHeight="1">
      <c r="A21" s="5">
        <v>6.2</v>
      </c>
      <c r="B21" s="2" t="s">
        <v>13</v>
      </c>
      <c r="C21" s="5">
        <v>4</v>
      </c>
      <c r="D21" s="5">
        <v>71000</v>
      </c>
      <c r="E21" s="5">
        <f t="shared" si="0"/>
        <v>284000</v>
      </c>
      <c r="F21" s="5">
        <v>73826</v>
      </c>
      <c r="G21" s="5">
        <f t="shared" si="2"/>
        <v>295304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2"/>
        <v>71429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2"/>
        <v>71429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71429</v>
      </c>
      <c r="G24" s="5">
        <f t="shared" si="2"/>
        <v>71429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v>71429</v>
      </c>
      <c r="G26" s="5">
        <f t="shared" si="2"/>
        <v>71429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2"/>
        <v>71429</v>
      </c>
    </row>
    <row r="28" spans="1:7" ht="16.5" customHeight="1">
      <c r="A28" s="5">
        <v>13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2"/>
        <v>71429</v>
      </c>
    </row>
    <row r="29" spans="1:7" ht="42.75" customHeight="1">
      <c r="A29" s="5">
        <v>14</v>
      </c>
      <c r="B29" s="2" t="s">
        <v>23</v>
      </c>
      <c r="C29" s="5">
        <v>1</v>
      </c>
      <c r="D29" s="5">
        <v>71000</v>
      </c>
      <c r="E29" s="5">
        <f t="shared" si="0"/>
        <v>71000</v>
      </c>
      <c r="F29" s="5">
        <v>73826</v>
      </c>
      <c r="G29" s="5">
        <f t="shared" si="2"/>
        <v>73826</v>
      </c>
    </row>
    <row r="30" spans="1:7" ht="23.25" customHeight="1">
      <c r="A30" s="16" t="s">
        <v>21</v>
      </c>
      <c r="B30" s="17"/>
      <c r="C30" s="4">
        <f>C9+C10+C11+C12+C16+C19+C22+C23+C24+C25+C26+C27+C28+C29</f>
        <v>25</v>
      </c>
      <c r="D30" s="4">
        <f>D9+D10+D11+D12+D16+D19+D22+D23+D24+D25+D26+D27+D28+D29</f>
        <v>1179400</v>
      </c>
      <c r="E30" s="4">
        <f>E9+E10+E11+E12+E16+E19+E22+E23+E24+E25+E26+E27+E28+E29</f>
        <v>795400</v>
      </c>
      <c r="F30" s="4"/>
      <c r="G30" s="4">
        <f>G9+G10+G11+G12+G16+G19+G22+G23+G24+G25+G26+G27+G28+G29</f>
        <v>2013958</v>
      </c>
    </row>
    <row r="34" spans="1:6" ht="14.25" customHeight="1">
      <c r="A34" s="15" t="s">
        <v>75</v>
      </c>
      <c r="B34" s="15"/>
      <c r="C34" s="14" t="s">
        <v>76</v>
      </c>
      <c r="D34" s="14"/>
      <c r="E34" s="14"/>
      <c r="F34" s="14"/>
    </row>
  </sheetData>
  <sheetProtection/>
  <mergeCells count="8">
    <mergeCell ref="C34:F34"/>
    <mergeCell ref="C3:G3"/>
    <mergeCell ref="A4:G4"/>
    <mergeCell ref="B6:F6"/>
    <mergeCell ref="A30:B30"/>
    <mergeCell ref="C1:G1"/>
    <mergeCell ref="C2:G2"/>
    <mergeCell ref="A34:B3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5" t="s">
        <v>85</v>
      </c>
      <c r="D1" s="15"/>
      <c r="E1" s="15"/>
    </row>
    <row r="2" spans="3:5" ht="14.25">
      <c r="C2" s="15" t="s">
        <v>77</v>
      </c>
      <c r="D2" s="15"/>
      <c r="E2" s="15"/>
    </row>
    <row r="3" spans="3:5" ht="14.25">
      <c r="C3" s="15" t="s">
        <v>82</v>
      </c>
      <c r="D3" s="15"/>
      <c r="E3" s="15"/>
    </row>
    <row r="5" spans="1:5" ht="14.25">
      <c r="A5" s="15" t="s">
        <v>86</v>
      </c>
      <c r="B5" s="15"/>
      <c r="C5" s="15"/>
      <c r="D5" s="15"/>
      <c r="E5" s="15"/>
    </row>
    <row r="6" spans="1:3" ht="14.25">
      <c r="A6" s="3">
        <v>1</v>
      </c>
      <c r="B6" s="6" t="s">
        <v>84</v>
      </c>
      <c r="C6" s="6"/>
    </row>
    <row r="7" spans="1:3" ht="14.25">
      <c r="A7" s="3">
        <v>2</v>
      </c>
      <c r="B7" s="18" t="s">
        <v>2</v>
      </c>
      <c r="C7" s="18"/>
    </row>
    <row r="9" spans="1:5" ht="28.5">
      <c r="A9" s="9" t="s">
        <v>3</v>
      </c>
      <c r="B9" s="9" t="s">
        <v>4</v>
      </c>
      <c r="C9" s="9" t="s">
        <v>5</v>
      </c>
      <c r="D9" s="10" t="s">
        <v>54</v>
      </c>
      <c r="E9" s="4" t="s">
        <v>67</v>
      </c>
    </row>
    <row r="10" spans="1:5" ht="13.5">
      <c r="A10" s="5">
        <v>1</v>
      </c>
      <c r="B10" s="2" t="s">
        <v>6</v>
      </c>
      <c r="C10" s="5">
        <v>1</v>
      </c>
      <c r="D10" s="5">
        <v>100000</v>
      </c>
      <c r="E10" s="5">
        <f>D10*C10</f>
        <v>100000</v>
      </c>
    </row>
    <row r="11" spans="1:5" ht="13.5">
      <c r="A11" s="5">
        <v>2</v>
      </c>
      <c r="B11" s="2" t="s">
        <v>10</v>
      </c>
      <c r="C11" s="5">
        <v>0.775</v>
      </c>
      <c r="D11" s="5">
        <v>93872</v>
      </c>
      <c r="E11" s="12">
        <f>D11*C11</f>
        <v>72750.8</v>
      </c>
    </row>
    <row r="12" spans="1:5" ht="13.5">
      <c r="A12" s="5">
        <v>3</v>
      </c>
      <c r="B12" s="2" t="s">
        <v>13</v>
      </c>
      <c r="C12" s="5">
        <v>0.775</v>
      </c>
      <c r="D12" s="5">
        <v>100521</v>
      </c>
      <c r="E12" s="12">
        <f>D12*C12</f>
        <v>77903.77500000001</v>
      </c>
    </row>
    <row r="13" spans="1:5" ht="13.5">
      <c r="A13" s="5">
        <v>4</v>
      </c>
      <c r="B13" s="2" t="s">
        <v>15</v>
      </c>
      <c r="C13" s="5">
        <v>1</v>
      </c>
      <c r="D13" s="5">
        <v>72751</v>
      </c>
      <c r="E13" s="5">
        <f>D13*C13</f>
        <v>72751</v>
      </c>
    </row>
    <row r="14" spans="1:5" ht="13.5">
      <c r="A14" s="5">
        <v>5</v>
      </c>
      <c r="B14" s="2" t="s">
        <v>87</v>
      </c>
      <c r="C14" s="5">
        <v>1</v>
      </c>
      <c r="D14" s="5">
        <v>77904</v>
      </c>
      <c r="E14" s="5">
        <f>D14*C14</f>
        <v>77904</v>
      </c>
    </row>
    <row r="15" spans="1:5" ht="14.25">
      <c r="A15" s="16" t="s">
        <v>21</v>
      </c>
      <c r="B15" s="17"/>
      <c r="C15" s="4">
        <f>SUM(C10:C14)</f>
        <v>4.55</v>
      </c>
      <c r="D15" s="4"/>
      <c r="E15" s="13">
        <f>SUM(E10:E14)</f>
        <v>401309.575</v>
      </c>
    </row>
    <row r="19" spans="1:4" ht="14.25">
      <c r="A19" s="15" t="s">
        <v>75</v>
      </c>
      <c r="B19" s="15"/>
      <c r="C19" s="14" t="s">
        <v>76</v>
      </c>
      <c r="D19" s="14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" sqref="C2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5" t="s">
        <v>88</v>
      </c>
      <c r="D1" s="15"/>
      <c r="E1" s="15"/>
    </row>
    <row r="2" spans="3:5" ht="14.25">
      <c r="C2" s="15" t="s">
        <v>77</v>
      </c>
      <c r="D2" s="15"/>
      <c r="E2" s="15"/>
    </row>
    <row r="3" spans="3:5" ht="14.25">
      <c r="C3" s="15" t="s">
        <v>82</v>
      </c>
      <c r="D3" s="15"/>
      <c r="E3" s="15"/>
    </row>
    <row r="5" spans="1:5" ht="14.25">
      <c r="A5" s="15" t="s">
        <v>89</v>
      </c>
      <c r="B5" s="15"/>
      <c r="C5" s="15"/>
      <c r="D5" s="15"/>
      <c r="E5" s="15"/>
    </row>
    <row r="6" spans="1:3" ht="14.25">
      <c r="A6" s="3">
        <v>1</v>
      </c>
      <c r="B6" s="6" t="s">
        <v>84</v>
      </c>
      <c r="C6" s="6"/>
    </row>
    <row r="7" spans="1:3" ht="14.25">
      <c r="A7" s="3">
        <v>2</v>
      </c>
      <c r="B7" s="18" t="s">
        <v>2</v>
      </c>
      <c r="C7" s="18"/>
    </row>
    <row r="9" spans="1:5" ht="28.5">
      <c r="A9" s="9" t="s">
        <v>3</v>
      </c>
      <c r="B9" s="9" t="s">
        <v>4</v>
      </c>
      <c r="C9" s="9" t="s">
        <v>5</v>
      </c>
      <c r="D9" s="10" t="s">
        <v>54</v>
      </c>
      <c r="E9" s="4" t="s">
        <v>67</v>
      </c>
    </row>
    <row r="10" spans="1:5" ht="13.5">
      <c r="A10" s="5">
        <v>1</v>
      </c>
      <c r="B10" s="2" t="s">
        <v>6</v>
      </c>
      <c r="C10" s="5">
        <v>1</v>
      </c>
      <c r="D10" s="5">
        <v>72800</v>
      </c>
      <c r="E10" s="5">
        <f>D10*C10</f>
        <v>72800</v>
      </c>
    </row>
    <row r="11" spans="1:5" ht="13.5">
      <c r="A11" s="5">
        <v>2</v>
      </c>
      <c r="B11" s="2" t="s">
        <v>10</v>
      </c>
      <c r="C11" s="5">
        <v>0.5</v>
      </c>
      <c r="D11" s="5">
        <v>79400</v>
      </c>
      <c r="E11" s="5">
        <f>D11*C11</f>
        <v>39700</v>
      </c>
    </row>
    <row r="12" spans="1:5" ht="13.5">
      <c r="A12" s="5">
        <v>3</v>
      </c>
      <c r="B12" s="2" t="s">
        <v>13</v>
      </c>
      <c r="C12" s="5">
        <v>0.5</v>
      </c>
      <c r="D12" s="5">
        <v>79400</v>
      </c>
      <c r="E12" s="5">
        <f>D12*C12</f>
        <v>39700</v>
      </c>
    </row>
    <row r="13" spans="1:5" ht="13.5">
      <c r="A13" s="5">
        <v>4</v>
      </c>
      <c r="B13" s="2" t="s">
        <v>15</v>
      </c>
      <c r="C13" s="5">
        <v>0.7</v>
      </c>
      <c r="D13" s="5">
        <v>80600</v>
      </c>
      <c r="E13" s="5">
        <f>D13*C13</f>
        <v>56420</v>
      </c>
    </row>
    <row r="14" spans="1:5" ht="14.25">
      <c r="A14" s="16" t="s">
        <v>21</v>
      </c>
      <c r="B14" s="17"/>
      <c r="C14" s="4">
        <f>SUM(C10:C13)</f>
        <v>2.7</v>
      </c>
      <c r="D14" s="4"/>
      <c r="E14" s="4">
        <f>SUM(E10:E13)</f>
        <v>208620</v>
      </c>
    </row>
    <row r="18" spans="1:4" ht="14.25">
      <c r="A18" s="15" t="s">
        <v>75</v>
      </c>
      <c r="B18" s="15"/>
      <c r="C18" s="14" t="s">
        <v>76</v>
      </c>
      <c r="D18" s="14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5" t="s">
        <v>90</v>
      </c>
      <c r="D1" s="15"/>
      <c r="E1" s="15"/>
    </row>
    <row r="2" spans="3:5" ht="14.25">
      <c r="C2" s="15" t="s">
        <v>77</v>
      </c>
      <c r="D2" s="15"/>
      <c r="E2" s="15"/>
    </row>
    <row r="3" spans="3:5" ht="14.25">
      <c r="C3" s="15" t="s">
        <v>82</v>
      </c>
      <c r="D3" s="15"/>
      <c r="E3" s="15"/>
    </row>
    <row r="5" spans="1:5" ht="14.25">
      <c r="A5" s="15" t="s">
        <v>91</v>
      </c>
      <c r="B5" s="15"/>
      <c r="C5" s="15"/>
      <c r="D5" s="15"/>
      <c r="E5" s="15"/>
    </row>
    <row r="6" spans="1:3" ht="14.25">
      <c r="A6" s="3">
        <v>1</v>
      </c>
      <c r="B6" s="6" t="s">
        <v>84</v>
      </c>
      <c r="C6" s="6"/>
    </row>
    <row r="7" spans="1:3" ht="14.25">
      <c r="A7" s="3">
        <v>2</v>
      </c>
      <c r="B7" s="18" t="s">
        <v>2</v>
      </c>
      <c r="C7" s="18"/>
    </row>
    <row r="9" spans="1:5" ht="28.5">
      <c r="A9" s="9" t="s">
        <v>3</v>
      </c>
      <c r="B9" s="9" t="s">
        <v>4</v>
      </c>
      <c r="C9" s="9" t="s">
        <v>5</v>
      </c>
      <c r="D9" s="10" t="s">
        <v>54</v>
      </c>
      <c r="E9" s="4" t="s">
        <v>67</v>
      </c>
    </row>
    <row r="10" spans="1:5" ht="13.5">
      <c r="A10" s="5">
        <v>1</v>
      </c>
      <c r="B10" s="2" t="s">
        <v>6</v>
      </c>
      <c r="C10" s="5">
        <v>1</v>
      </c>
      <c r="D10" s="5">
        <v>75000</v>
      </c>
      <c r="E10" s="5">
        <f>D10*C10</f>
        <v>75000</v>
      </c>
    </row>
    <row r="11" spans="1:5" ht="13.5">
      <c r="A11" s="5">
        <v>2</v>
      </c>
      <c r="B11" s="2" t="s">
        <v>10</v>
      </c>
      <c r="C11" s="5">
        <v>0.9</v>
      </c>
      <c r="D11" s="5">
        <v>74444</v>
      </c>
      <c r="E11" s="12">
        <f>D11*C11</f>
        <v>66999.6</v>
      </c>
    </row>
    <row r="12" spans="1:5" ht="13.5">
      <c r="A12" s="5">
        <v>3</v>
      </c>
      <c r="B12" s="2" t="s">
        <v>13</v>
      </c>
      <c r="C12" s="5">
        <v>0.7</v>
      </c>
      <c r="D12" s="5">
        <v>75714</v>
      </c>
      <c r="E12" s="12">
        <f>D12*C12</f>
        <v>52999.799999999996</v>
      </c>
    </row>
    <row r="13" spans="1:5" ht="13.5">
      <c r="A13" s="5">
        <v>4</v>
      </c>
      <c r="B13" s="2" t="s">
        <v>15</v>
      </c>
      <c r="C13" s="5">
        <v>0.7</v>
      </c>
      <c r="D13" s="5">
        <v>75714</v>
      </c>
      <c r="E13" s="12">
        <f>D13*C13</f>
        <v>52999.799999999996</v>
      </c>
    </row>
    <row r="14" spans="1:5" ht="14.25">
      <c r="A14" s="16" t="s">
        <v>21</v>
      </c>
      <c r="B14" s="17"/>
      <c r="C14" s="4">
        <f>SUM(C10:C13)</f>
        <v>3.3</v>
      </c>
      <c r="D14" s="4"/>
      <c r="E14" s="13">
        <f>SUM(E10:E13)</f>
        <v>247999.19999999998</v>
      </c>
    </row>
    <row r="18" spans="1:4" ht="14.25">
      <c r="A18" s="15" t="s">
        <v>75</v>
      </c>
      <c r="B18" s="15"/>
      <c r="C18" s="14" t="s">
        <v>76</v>
      </c>
      <c r="D18" s="14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5" t="s">
        <v>92</v>
      </c>
      <c r="D1" s="15"/>
      <c r="E1" s="15"/>
    </row>
    <row r="2" spans="3:5" ht="14.25">
      <c r="C2" s="15" t="s">
        <v>77</v>
      </c>
      <c r="D2" s="15"/>
      <c r="E2" s="15"/>
    </row>
    <row r="3" spans="3:5" ht="14.25">
      <c r="C3" s="15" t="s">
        <v>82</v>
      </c>
      <c r="D3" s="15"/>
      <c r="E3" s="15"/>
    </row>
    <row r="5" spans="1:5" ht="14.25">
      <c r="A5" s="15" t="s">
        <v>93</v>
      </c>
      <c r="B5" s="15"/>
      <c r="C5" s="15"/>
      <c r="D5" s="15"/>
      <c r="E5" s="15"/>
    </row>
    <row r="6" spans="1:3" ht="14.25">
      <c r="A6" s="3">
        <v>1</v>
      </c>
      <c r="B6" s="6" t="s">
        <v>94</v>
      </c>
      <c r="C6" s="6"/>
    </row>
    <row r="7" spans="1:3" ht="14.25">
      <c r="A7" s="3">
        <v>2</v>
      </c>
      <c r="B7" s="18" t="s">
        <v>2</v>
      </c>
      <c r="C7" s="18"/>
    </row>
    <row r="9" spans="1:5" ht="28.5">
      <c r="A9" s="9" t="s">
        <v>3</v>
      </c>
      <c r="B9" s="9" t="s">
        <v>4</v>
      </c>
      <c r="C9" s="9" t="s">
        <v>5</v>
      </c>
      <c r="D9" s="10" t="s">
        <v>54</v>
      </c>
      <c r="E9" s="4" t="s">
        <v>67</v>
      </c>
    </row>
    <row r="10" spans="1:5" ht="13.5">
      <c r="A10" s="5">
        <v>1</v>
      </c>
      <c r="B10" s="2" t="s">
        <v>6</v>
      </c>
      <c r="C10" s="5">
        <v>1</v>
      </c>
      <c r="D10" s="5">
        <v>100000</v>
      </c>
      <c r="E10" s="5">
        <f aca="true" t="shared" si="0" ref="E10:E19">D10*C10</f>
        <v>100000</v>
      </c>
    </row>
    <row r="11" spans="1:5" ht="13.5">
      <c r="A11" s="5">
        <v>2</v>
      </c>
      <c r="B11" s="2" t="s">
        <v>10</v>
      </c>
      <c r="C11" s="5">
        <v>2</v>
      </c>
      <c r="D11" s="5">
        <v>78000</v>
      </c>
      <c r="E11" s="5">
        <f t="shared" si="0"/>
        <v>156000</v>
      </c>
    </row>
    <row r="12" spans="1:5" ht="13.5">
      <c r="A12" s="5">
        <v>3</v>
      </c>
      <c r="B12" s="2" t="s">
        <v>13</v>
      </c>
      <c r="C12" s="5">
        <v>1</v>
      </c>
      <c r="D12" s="5">
        <v>78000</v>
      </c>
      <c r="E12" s="5">
        <f t="shared" si="0"/>
        <v>78000</v>
      </c>
    </row>
    <row r="13" spans="1:5" ht="13.5">
      <c r="A13" s="5">
        <v>4</v>
      </c>
      <c r="B13" s="2" t="s">
        <v>13</v>
      </c>
      <c r="C13" s="5">
        <v>1</v>
      </c>
      <c r="D13" s="5">
        <v>73000</v>
      </c>
      <c r="E13" s="5">
        <f t="shared" si="0"/>
        <v>73000</v>
      </c>
    </row>
    <row r="14" spans="1:5" ht="13.5">
      <c r="A14" s="5">
        <v>5</v>
      </c>
      <c r="B14" s="2" t="s">
        <v>95</v>
      </c>
      <c r="C14" s="5">
        <v>0.5</v>
      </c>
      <c r="D14" s="5">
        <v>78000</v>
      </c>
      <c r="E14" s="5">
        <f t="shared" si="0"/>
        <v>39000</v>
      </c>
    </row>
    <row r="15" spans="1:5" ht="13.5">
      <c r="A15" s="5">
        <v>6</v>
      </c>
      <c r="B15" s="2" t="s">
        <v>15</v>
      </c>
      <c r="C15" s="5">
        <v>1</v>
      </c>
      <c r="D15" s="5">
        <v>73000</v>
      </c>
      <c r="E15" s="5">
        <f t="shared" si="0"/>
        <v>73000</v>
      </c>
    </row>
    <row r="16" spans="1:5" ht="13.5">
      <c r="A16" s="5">
        <v>7</v>
      </c>
      <c r="B16" s="2" t="s">
        <v>17</v>
      </c>
      <c r="C16" s="5">
        <v>0.5</v>
      </c>
      <c r="D16" s="5">
        <v>75000</v>
      </c>
      <c r="E16" s="5">
        <f t="shared" si="0"/>
        <v>37500</v>
      </c>
    </row>
    <row r="17" spans="1:5" ht="13.5">
      <c r="A17" s="5">
        <v>8</v>
      </c>
      <c r="B17" s="2" t="s">
        <v>96</v>
      </c>
      <c r="C17" s="5">
        <v>0.5</v>
      </c>
      <c r="D17" s="5">
        <v>73000</v>
      </c>
      <c r="E17" s="5">
        <f t="shared" si="0"/>
        <v>36500</v>
      </c>
    </row>
    <row r="18" spans="1:5" ht="13.5">
      <c r="A18" s="5">
        <v>9</v>
      </c>
      <c r="B18" s="2" t="s">
        <v>97</v>
      </c>
      <c r="C18" s="5">
        <v>1</v>
      </c>
      <c r="D18" s="5">
        <v>78000</v>
      </c>
      <c r="E18" s="5">
        <f t="shared" si="0"/>
        <v>78000</v>
      </c>
    </row>
    <row r="19" spans="1:5" ht="13.5">
      <c r="A19" s="5">
        <v>10</v>
      </c>
      <c r="B19" s="2" t="s">
        <v>14</v>
      </c>
      <c r="C19" s="5">
        <v>0.5</v>
      </c>
      <c r="D19" s="5">
        <v>78000</v>
      </c>
      <c r="E19" s="5">
        <f t="shared" si="0"/>
        <v>39000</v>
      </c>
    </row>
    <row r="20" spans="1:5" ht="14.25">
      <c r="A20" s="16" t="s">
        <v>21</v>
      </c>
      <c r="B20" s="17"/>
      <c r="C20" s="4">
        <f>SUM(C10:C19)</f>
        <v>9</v>
      </c>
      <c r="D20" s="4"/>
      <c r="E20" s="4">
        <f>SUM(E10:E19)</f>
        <v>710000</v>
      </c>
    </row>
    <row r="24" spans="1:4" ht="14.25">
      <c r="A24" s="15" t="s">
        <v>75</v>
      </c>
      <c r="B24" s="15"/>
      <c r="C24" s="14" t="s">
        <v>76</v>
      </c>
      <c r="D24" s="14"/>
    </row>
  </sheetData>
  <sheetProtection/>
  <mergeCells count="8">
    <mergeCell ref="A24:B24"/>
    <mergeCell ref="C24:D24"/>
    <mergeCell ref="C1:E1"/>
    <mergeCell ref="C2:E2"/>
    <mergeCell ref="C3:E3"/>
    <mergeCell ref="A5:E5"/>
    <mergeCell ref="B7:C7"/>
    <mergeCell ref="A20:B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15" t="s">
        <v>56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32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30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53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D9+D9*10%</f>
        <v>121000</v>
      </c>
      <c r="G9" s="5">
        <f>F9*C9</f>
        <v>121000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9">C10*D10</f>
        <v>80000</v>
      </c>
      <c r="F10" s="5">
        <f>D10+D10*10%</f>
        <v>88000</v>
      </c>
      <c r="G10" s="5">
        <f aca="true" t="shared" si="1" ref="G10:G29">F10*C10</f>
        <v>88000</v>
      </c>
    </row>
    <row r="11" spans="1:7" ht="16.5" customHeight="1">
      <c r="A11" s="7">
        <v>3</v>
      </c>
      <c r="B11" s="2" t="s">
        <v>66</v>
      </c>
      <c r="C11" s="5">
        <v>1</v>
      </c>
      <c r="D11" s="5">
        <v>66200</v>
      </c>
      <c r="E11" s="5">
        <f t="shared" si="0"/>
        <v>66200</v>
      </c>
      <c r="F11" s="5">
        <v>71429</v>
      </c>
      <c r="G11" s="5">
        <f t="shared" si="1"/>
        <v>71429</v>
      </c>
    </row>
    <row r="12" spans="1:7" ht="16.5" customHeight="1">
      <c r="A12" s="7" t="s">
        <v>68</v>
      </c>
      <c r="B12" s="2" t="s">
        <v>10</v>
      </c>
      <c r="C12" s="5">
        <f>C13+C14+C15</f>
        <v>7.75</v>
      </c>
      <c r="D12" s="5">
        <f>D13+D14+D15</f>
        <v>240000</v>
      </c>
      <c r="E12" s="5">
        <f>E13+E14+E15</f>
        <v>0</v>
      </c>
      <c r="F12" s="5"/>
      <c r="G12" s="11">
        <f>G13+G14+G15</f>
        <v>678590</v>
      </c>
    </row>
    <row r="13" spans="1:7" ht="16.5" customHeight="1">
      <c r="A13" s="7" t="s">
        <v>33</v>
      </c>
      <c r="B13" s="2" t="s">
        <v>8</v>
      </c>
      <c r="C13" s="5">
        <v>3.1</v>
      </c>
      <c r="D13" s="5">
        <v>84000</v>
      </c>
      <c r="E13" s="5"/>
      <c r="F13" s="5">
        <f>D13+D13*10%</f>
        <v>92400</v>
      </c>
      <c r="G13" s="5">
        <f t="shared" si="1"/>
        <v>286440</v>
      </c>
    </row>
    <row r="14" spans="1:7" ht="16.5" customHeight="1">
      <c r="A14" s="7" t="s">
        <v>34</v>
      </c>
      <c r="B14" s="2" t="s">
        <v>9</v>
      </c>
      <c r="C14" s="5">
        <v>0.775</v>
      </c>
      <c r="D14" s="5">
        <v>80000</v>
      </c>
      <c r="E14" s="5"/>
      <c r="F14" s="5">
        <f>D14+D14*10%</f>
        <v>88000</v>
      </c>
      <c r="G14" s="5">
        <f t="shared" si="1"/>
        <v>68200</v>
      </c>
    </row>
    <row r="15" spans="1:7" ht="16.5" customHeight="1">
      <c r="A15" s="7" t="s">
        <v>69</v>
      </c>
      <c r="B15" s="2" t="s">
        <v>11</v>
      </c>
      <c r="C15" s="5">
        <v>3.875</v>
      </c>
      <c r="D15" s="5">
        <v>76000</v>
      </c>
      <c r="E15" s="5"/>
      <c r="F15" s="5">
        <f>D15+D15*10%</f>
        <v>83600</v>
      </c>
      <c r="G15" s="5">
        <f t="shared" si="1"/>
        <v>323950</v>
      </c>
    </row>
    <row r="16" spans="1:7" ht="16.5" customHeight="1">
      <c r="A16" s="7" t="s">
        <v>35</v>
      </c>
      <c r="B16" s="2" t="s">
        <v>12</v>
      </c>
      <c r="C16" s="5">
        <f>C17+C18</f>
        <v>1.25</v>
      </c>
      <c r="D16" s="5">
        <f>D17+D18</f>
        <v>144000</v>
      </c>
      <c r="E16" s="5">
        <f>E17+E18</f>
        <v>0</v>
      </c>
      <c r="F16" s="5"/>
      <c r="G16" s="11">
        <f>G17+G18</f>
        <v>101750</v>
      </c>
    </row>
    <row r="17" spans="1:7" ht="16.5" customHeight="1">
      <c r="A17" s="7" t="s">
        <v>36</v>
      </c>
      <c r="B17" s="2" t="s">
        <v>8</v>
      </c>
      <c r="C17" s="5">
        <v>1.25</v>
      </c>
      <c r="D17" s="5">
        <v>74000</v>
      </c>
      <c r="E17" s="5"/>
      <c r="F17" s="5">
        <f>D17+D17*10%</f>
        <v>81400</v>
      </c>
      <c r="G17" s="5">
        <f t="shared" si="1"/>
        <v>101750</v>
      </c>
    </row>
    <row r="18" spans="1:7" ht="16.5" customHeight="1">
      <c r="A18" s="7" t="s">
        <v>37</v>
      </c>
      <c r="B18" s="2" t="s">
        <v>9</v>
      </c>
      <c r="C18" s="5"/>
      <c r="D18" s="5">
        <v>70000</v>
      </c>
      <c r="E18" s="5"/>
      <c r="F18" s="5">
        <f>D18+D18*10%</f>
        <v>77000</v>
      </c>
      <c r="G18" s="5">
        <f t="shared" si="1"/>
        <v>0</v>
      </c>
    </row>
    <row r="19" spans="1:7" ht="16.5" customHeight="1">
      <c r="A19" s="7" t="s">
        <v>38</v>
      </c>
      <c r="B19" s="2" t="s">
        <v>70</v>
      </c>
      <c r="C19" s="5">
        <f>C20+C21</f>
        <v>5</v>
      </c>
      <c r="D19" s="5"/>
      <c r="E19" s="5"/>
      <c r="F19" s="5"/>
      <c r="G19" s="11">
        <f>G20+G21</f>
        <v>361939</v>
      </c>
    </row>
    <row r="20" spans="1:7" ht="16.5" customHeight="1">
      <c r="A20" s="7" t="s">
        <v>39</v>
      </c>
      <c r="B20" s="2" t="s">
        <v>13</v>
      </c>
      <c r="C20" s="5">
        <v>3</v>
      </c>
      <c r="D20" s="5"/>
      <c r="E20" s="5"/>
      <c r="F20" s="5">
        <v>71429</v>
      </c>
      <c r="G20" s="5">
        <f t="shared" si="1"/>
        <v>214287</v>
      </c>
    </row>
    <row r="21" spans="1:7" ht="16.5" customHeight="1">
      <c r="A21" s="7" t="s">
        <v>71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v>73826</v>
      </c>
      <c r="G21" s="5">
        <f t="shared" si="1"/>
        <v>147652</v>
      </c>
    </row>
    <row r="22" spans="1:7" ht="16.5" customHeight="1">
      <c r="A22" s="7" t="s">
        <v>40</v>
      </c>
      <c r="B22" s="2" t="s">
        <v>14</v>
      </c>
      <c r="C22" s="5">
        <v>1</v>
      </c>
      <c r="D22" s="5">
        <v>71000</v>
      </c>
      <c r="E22" s="5">
        <f t="shared" si="0"/>
        <v>71000</v>
      </c>
      <c r="F22" s="5">
        <v>73826</v>
      </c>
      <c r="G22" s="5">
        <f t="shared" si="1"/>
        <v>73826</v>
      </c>
    </row>
    <row r="23" spans="1:7" ht="16.5" customHeight="1">
      <c r="A23" s="7" t="s">
        <v>41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73826</v>
      </c>
      <c r="G23" s="5">
        <f t="shared" si="1"/>
        <v>73826</v>
      </c>
    </row>
    <row r="24" spans="1:7" ht="16.5" customHeight="1">
      <c r="A24" s="7" t="s">
        <v>42</v>
      </c>
      <c r="B24" s="2" t="s">
        <v>16</v>
      </c>
      <c r="C24" s="5">
        <v>1</v>
      </c>
      <c r="D24" s="5">
        <v>71000</v>
      </c>
      <c r="E24" s="5">
        <f t="shared" si="0"/>
        <v>71000</v>
      </c>
      <c r="F24" s="5">
        <v>73826</v>
      </c>
      <c r="G24" s="5">
        <f t="shared" si="1"/>
        <v>73826</v>
      </c>
    </row>
    <row r="25" spans="1:7" ht="16.5" customHeight="1">
      <c r="A25" s="7" t="s">
        <v>43</v>
      </c>
      <c r="B25" s="2" t="s">
        <v>17</v>
      </c>
      <c r="C25" s="5">
        <v>1</v>
      </c>
      <c r="D25" s="5">
        <v>71000</v>
      </c>
      <c r="E25" s="5">
        <f t="shared" si="0"/>
        <v>71000</v>
      </c>
      <c r="F25" s="5">
        <v>71429</v>
      </c>
      <c r="G25" s="5">
        <f t="shared" si="1"/>
        <v>71429</v>
      </c>
    </row>
    <row r="26" spans="1:7" ht="16.5" customHeight="1">
      <c r="A26" s="7" t="s">
        <v>44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v>73826</v>
      </c>
      <c r="G26" s="5">
        <f t="shared" si="1"/>
        <v>73826</v>
      </c>
    </row>
    <row r="27" spans="1:7" ht="16.5" customHeight="1">
      <c r="A27" s="7" t="s">
        <v>45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1"/>
        <v>71429</v>
      </c>
    </row>
    <row r="28" spans="1:7" ht="16.5" customHeight="1">
      <c r="A28" s="7" t="s">
        <v>46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1"/>
        <v>71429</v>
      </c>
    </row>
    <row r="29" spans="1:7" ht="28.5" customHeight="1">
      <c r="A29" s="7" t="s">
        <v>47</v>
      </c>
      <c r="B29" s="2" t="s">
        <v>23</v>
      </c>
      <c r="C29" s="5">
        <v>1</v>
      </c>
      <c r="D29" s="5">
        <v>66200</v>
      </c>
      <c r="E29" s="5">
        <f t="shared" si="0"/>
        <v>66200</v>
      </c>
      <c r="F29" s="5">
        <v>73826</v>
      </c>
      <c r="G29" s="5">
        <f t="shared" si="1"/>
        <v>73826</v>
      </c>
    </row>
    <row r="30" spans="1:7" ht="23.25" customHeight="1">
      <c r="A30" s="16" t="s">
        <v>21</v>
      </c>
      <c r="B30" s="17"/>
      <c r="C30" s="4">
        <f>C9+C10+C11+C12+C16+C19+C22+C23+C24+C25+C26+C27+C28+C29</f>
        <v>25</v>
      </c>
      <c r="D30" s="4">
        <f>D9+D10+D11+D12+D16+D19+D22+D23+D24+D25+D26+D27+D28+D29</f>
        <v>1184200</v>
      </c>
      <c r="E30" s="4">
        <f>E9+E10+E11+E12+E16+E19+E22+E23+E24+E25+E26+E27+E28+E29</f>
        <v>800200</v>
      </c>
      <c r="F30" s="4"/>
      <c r="G30" s="4">
        <f>G9+G10+G11+G12+G16+G19+G22+G23+G24+G25+G26+G27+G28+G29</f>
        <v>2006125</v>
      </c>
    </row>
    <row r="34" spans="1:6" ht="14.25" customHeight="1">
      <c r="A34" s="15" t="s">
        <v>75</v>
      </c>
      <c r="B34" s="15"/>
      <c r="C34" s="14" t="s">
        <v>76</v>
      </c>
      <c r="D34" s="14"/>
      <c r="E34" s="14"/>
      <c r="F34" s="14"/>
    </row>
  </sheetData>
  <sheetProtection/>
  <mergeCells count="8">
    <mergeCell ref="C34:F34"/>
    <mergeCell ref="C2:G2"/>
    <mergeCell ref="A4:G4"/>
    <mergeCell ref="B6:F6"/>
    <mergeCell ref="A30:B30"/>
    <mergeCell ref="C1:G1"/>
    <mergeCell ref="A34:B34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15" t="s">
        <v>57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22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D9+D9*10%</f>
        <v>121000</v>
      </c>
      <c r="G9" s="5">
        <f>F9*C9</f>
        <v>121000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2">C10*D10</f>
        <v>80000</v>
      </c>
      <c r="F10" s="5">
        <f aca="true" t="shared" si="1" ref="F10:F18">D10+D10*10%</f>
        <v>88000</v>
      </c>
      <c r="G10" s="5">
        <f aca="true" t="shared" si="2" ref="G10:G33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2"/>
        <v>73826</v>
      </c>
    </row>
    <row r="12" spans="1:7" ht="16.5" customHeight="1">
      <c r="A12" s="5">
        <v>4</v>
      </c>
      <c r="B12" s="2" t="s">
        <v>10</v>
      </c>
      <c r="C12" s="5">
        <f>C13+C14+C15</f>
        <v>10.850000000000001</v>
      </c>
      <c r="D12" s="5">
        <f>D13+D14+D15</f>
        <v>240000</v>
      </c>
      <c r="E12" s="5">
        <f>E13+E14+E15</f>
        <v>886600</v>
      </c>
      <c r="F12" s="5"/>
      <c r="G12" s="11">
        <f>G13+G14+G15</f>
        <v>975260</v>
      </c>
    </row>
    <row r="13" spans="1:7" ht="16.5" customHeight="1">
      <c r="A13" s="5">
        <v>4.1</v>
      </c>
      <c r="B13" s="2" t="s">
        <v>8</v>
      </c>
      <c r="C13" s="5">
        <v>6.975</v>
      </c>
      <c r="D13" s="5">
        <v>84000</v>
      </c>
      <c r="E13" s="5">
        <f t="shared" si="0"/>
        <v>585900</v>
      </c>
      <c r="F13" s="5">
        <f t="shared" si="1"/>
        <v>92400</v>
      </c>
      <c r="G13" s="5">
        <f t="shared" si="2"/>
        <v>644490</v>
      </c>
    </row>
    <row r="14" spans="1:7" ht="16.5" customHeight="1">
      <c r="A14" s="5">
        <v>4.2</v>
      </c>
      <c r="B14" s="2" t="s">
        <v>9</v>
      </c>
      <c r="C14" s="5">
        <v>1.55</v>
      </c>
      <c r="D14" s="5">
        <v>80000</v>
      </c>
      <c r="E14" s="5">
        <f t="shared" si="0"/>
        <v>124000</v>
      </c>
      <c r="F14" s="5">
        <f t="shared" si="1"/>
        <v>88000</v>
      </c>
      <c r="G14" s="5">
        <f t="shared" si="2"/>
        <v>136400</v>
      </c>
    </row>
    <row r="15" spans="1:7" ht="16.5" customHeight="1">
      <c r="A15" s="5">
        <v>4.3</v>
      </c>
      <c r="B15" s="2" t="s">
        <v>11</v>
      </c>
      <c r="C15" s="5">
        <v>2.325</v>
      </c>
      <c r="D15" s="5">
        <v>76000</v>
      </c>
      <c r="E15" s="5">
        <f t="shared" si="0"/>
        <v>176700</v>
      </c>
      <c r="F15" s="5">
        <f t="shared" si="1"/>
        <v>83600</v>
      </c>
      <c r="G15" s="5">
        <f t="shared" si="2"/>
        <v>194370.00000000003</v>
      </c>
    </row>
    <row r="16" spans="1:7" ht="16.5" customHeight="1">
      <c r="A16" s="5">
        <v>5</v>
      </c>
      <c r="B16" s="2" t="s">
        <v>12</v>
      </c>
      <c r="C16" s="5">
        <f>C17+C18</f>
        <v>1.75</v>
      </c>
      <c r="D16" s="5">
        <f>D17+D18</f>
        <v>144000</v>
      </c>
      <c r="E16" s="5">
        <f>E17+E18</f>
        <v>129500</v>
      </c>
      <c r="F16" s="5"/>
      <c r="G16" s="11">
        <f>G17+G18</f>
        <v>142450</v>
      </c>
    </row>
    <row r="17" spans="1:7" ht="16.5" customHeight="1">
      <c r="A17" s="5">
        <v>5.1</v>
      </c>
      <c r="B17" s="2" t="s">
        <v>8</v>
      </c>
      <c r="C17" s="5">
        <v>1.75</v>
      </c>
      <c r="D17" s="5">
        <v>74000</v>
      </c>
      <c r="E17" s="5">
        <f t="shared" si="0"/>
        <v>129500</v>
      </c>
      <c r="F17" s="5">
        <f t="shared" si="1"/>
        <v>81400</v>
      </c>
      <c r="G17" s="5">
        <f t="shared" si="2"/>
        <v>142450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70</v>
      </c>
      <c r="C19" s="5">
        <f>C20+C21</f>
        <v>7</v>
      </c>
      <c r="D19" s="5"/>
      <c r="E19" s="5"/>
      <c r="F19" s="5"/>
      <c r="G19" s="11">
        <f>G20+G21</f>
        <v>509591</v>
      </c>
    </row>
    <row r="20" spans="1:7" ht="16.5" customHeight="1">
      <c r="A20" s="5">
        <v>6.1</v>
      </c>
      <c r="B20" s="2" t="s">
        <v>13</v>
      </c>
      <c r="C20" s="5">
        <v>3</v>
      </c>
      <c r="D20" s="5">
        <v>66200</v>
      </c>
      <c r="E20" s="5">
        <f t="shared" si="0"/>
        <v>198600</v>
      </c>
      <c r="F20" s="5">
        <v>71429</v>
      </c>
      <c r="G20" s="5">
        <f t="shared" si="2"/>
        <v>214287</v>
      </c>
    </row>
    <row r="21" spans="1:7" ht="16.5" customHeight="1">
      <c r="A21" s="5">
        <v>6.2</v>
      </c>
      <c r="B21" s="2" t="s">
        <v>13</v>
      </c>
      <c r="C21" s="5">
        <v>4</v>
      </c>
      <c r="D21" s="5">
        <v>71000</v>
      </c>
      <c r="E21" s="5">
        <f t="shared" si="0"/>
        <v>284000</v>
      </c>
      <c r="F21" s="5">
        <v>73826</v>
      </c>
      <c r="G21" s="5">
        <f t="shared" si="2"/>
        <v>295304</v>
      </c>
    </row>
    <row r="22" spans="1:7" ht="16.5" customHeight="1">
      <c r="A22" s="5">
        <v>7</v>
      </c>
      <c r="B22" s="2" t="s">
        <v>72</v>
      </c>
      <c r="C22" s="5">
        <f>C23+C24</f>
        <v>1.5</v>
      </c>
      <c r="D22" s="5"/>
      <c r="E22" s="5"/>
      <c r="F22" s="5"/>
      <c r="G22" s="11">
        <f>G23+G24</f>
        <v>108342</v>
      </c>
    </row>
    <row r="23" spans="1:7" ht="16.5" customHeight="1">
      <c r="A23" s="5">
        <v>7.1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2"/>
        <v>71429</v>
      </c>
    </row>
    <row r="24" spans="1:7" ht="16.5" customHeight="1">
      <c r="A24" s="5">
        <v>7.2</v>
      </c>
      <c r="B24" s="2" t="s">
        <v>14</v>
      </c>
      <c r="C24" s="5">
        <v>0.5</v>
      </c>
      <c r="D24" s="5">
        <v>71000</v>
      </c>
      <c r="E24" s="5">
        <f t="shared" si="0"/>
        <v>35500</v>
      </c>
      <c r="F24" s="5">
        <v>73826</v>
      </c>
      <c r="G24" s="5">
        <f t="shared" si="2"/>
        <v>36913</v>
      </c>
    </row>
    <row r="25" spans="1:7" ht="16.5" customHeight="1">
      <c r="A25" s="5">
        <v>8</v>
      </c>
      <c r="B25" s="2" t="s">
        <v>15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9</v>
      </c>
      <c r="B26" s="2" t="s">
        <v>16</v>
      </c>
      <c r="C26" s="5">
        <v>1</v>
      </c>
      <c r="D26" s="5">
        <v>71000</v>
      </c>
      <c r="E26" s="5">
        <f t="shared" si="0"/>
        <v>71000</v>
      </c>
      <c r="F26" s="5">
        <v>73826</v>
      </c>
      <c r="G26" s="5">
        <f t="shared" si="2"/>
        <v>73826</v>
      </c>
    </row>
    <row r="27" spans="1:7" ht="16.5" customHeight="1">
      <c r="A27" s="5">
        <v>10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2"/>
        <v>71429</v>
      </c>
    </row>
    <row r="28" spans="1:7" ht="16.5" customHeight="1">
      <c r="A28" s="5">
        <v>11</v>
      </c>
      <c r="B28" s="2" t="s">
        <v>18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2"/>
        <v>71429</v>
      </c>
    </row>
    <row r="29" spans="1:7" ht="16.5" customHeight="1">
      <c r="A29" s="5">
        <v>12</v>
      </c>
      <c r="B29" s="2" t="s">
        <v>19</v>
      </c>
      <c r="C29" s="5">
        <v>1</v>
      </c>
      <c r="D29" s="5">
        <v>66200</v>
      </c>
      <c r="E29" s="5">
        <f t="shared" si="0"/>
        <v>66200</v>
      </c>
      <c r="F29" s="5">
        <v>71429</v>
      </c>
      <c r="G29" s="5">
        <f t="shared" si="2"/>
        <v>71429</v>
      </c>
    </row>
    <row r="30" spans="1:7" ht="16.5" customHeight="1">
      <c r="A30" s="5">
        <v>13</v>
      </c>
      <c r="B30" s="2" t="s">
        <v>20</v>
      </c>
      <c r="C30" s="5">
        <v>1</v>
      </c>
      <c r="D30" s="5">
        <v>66200</v>
      </c>
      <c r="E30" s="5">
        <f t="shared" si="0"/>
        <v>66200</v>
      </c>
      <c r="F30" s="5">
        <v>71429</v>
      </c>
      <c r="G30" s="5">
        <f t="shared" si="2"/>
        <v>71429</v>
      </c>
    </row>
    <row r="31" spans="1:7" ht="16.5" customHeight="1">
      <c r="A31" s="5">
        <v>14</v>
      </c>
      <c r="B31" s="2" t="s">
        <v>80</v>
      </c>
      <c r="C31" s="5">
        <f>C32+C33</f>
        <v>3</v>
      </c>
      <c r="D31" s="5"/>
      <c r="E31" s="5"/>
      <c r="F31" s="5"/>
      <c r="G31" s="11">
        <f>G32+G33</f>
        <v>216684</v>
      </c>
    </row>
    <row r="32" spans="1:7" ht="16.5" customHeight="1">
      <c r="A32" s="5">
        <v>14.1</v>
      </c>
      <c r="B32" s="2" t="s">
        <v>80</v>
      </c>
      <c r="C32" s="5">
        <v>2</v>
      </c>
      <c r="D32" s="5">
        <v>66200</v>
      </c>
      <c r="E32" s="5">
        <f t="shared" si="0"/>
        <v>132400</v>
      </c>
      <c r="F32" s="5">
        <v>71429</v>
      </c>
      <c r="G32" s="5">
        <f t="shared" si="2"/>
        <v>142858</v>
      </c>
    </row>
    <row r="33" spans="1:7" ht="16.5" customHeight="1">
      <c r="A33" s="5">
        <v>14.2</v>
      </c>
      <c r="B33" s="2" t="s">
        <v>80</v>
      </c>
      <c r="C33" s="5">
        <v>1</v>
      </c>
      <c r="D33" s="5"/>
      <c r="E33" s="5"/>
      <c r="F33" s="5">
        <v>73826</v>
      </c>
      <c r="G33" s="5">
        <f t="shared" si="2"/>
        <v>73826</v>
      </c>
    </row>
    <row r="34" spans="1:7" ht="23.25" customHeight="1">
      <c r="A34" s="16" t="s">
        <v>21</v>
      </c>
      <c r="B34" s="17"/>
      <c r="C34" s="4">
        <f>C9+C10+C11+C12+C16+C19+C22+C25+C26+C27+C28+C29+C30+C31</f>
        <v>33.1</v>
      </c>
      <c r="D34" s="4" t="e">
        <f>D9+D10+D11+D12+D16+D19+D22+D25+D26+D27+D28+D29+D30+D31+#REF!</f>
        <v>#REF!</v>
      </c>
      <c r="E34" s="4" t="e">
        <f>E9+E10+E11+E12+E16+E19+E22+E25+E26+E27+E28+E29+E30+E31+#REF!</f>
        <v>#REF!</v>
      </c>
      <c r="F34" s="4"/>
      <c r="G34" s="4">
        <f>G9+G10+G11+G12+G16+G19+G22+G25+G26+G27+G28+G29+G30+G31</f>
        <v>2666124</v>
      </c>
    </row>
    <row r="38" spans="1:6" ht="28.5" customHeight="1">
      <c r="A38" s="15" t="s">
        <v>75</v>
      </c>
      <c r="B38" s="15"/>
      <c r="C38" s="14" t="s">
        <v>76</v>
      </c>
      <c r="D38" s="14"/>
      <c r="E38" s="14"/>
      <c r="F38" s="14"/>
    </row>
  </sheetData>
  <sheetProtection/>
  <mergeCells count="8">
    <mergeCell ref="C1:G1"/>
    <mergeCell ref="C38:F38"/>
    <mergeCell ref="C3:G3"/>
    <mergeCell ref="A4:G4"/>
    <mergeCell ref="B6:F6"/>
    <mergeCell ref="A34:B34"/>
    <mergeCell ref="C2:G2"/>
    <mergeCell ref="A38:B38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15" t="s">
        <v>58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31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50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C9*F9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8">C10*D10</f>
        <v>80000</v>
      </c>
      <c r="F10" s="5">
        <f aca="true" t="shared" si="1" ref="F10:F18">D10*110%</f>
        <v>88000</v>
      </c>
      <c r="G10" s="5">
        <f aca="true" t="shared" si="2" ref="G10:G28">C10*F10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66200</v>
      </c>
      <c r="E11" s="5">
        <f t="shared" si="0"/>
        <v>66200</v>
      </c>
      <c r="F11" s="5">
        <v>71429</v>
      </c>
      <c r="G11" s="5">
        <f t="shared" si="2"/>
        <v>71429</v>
      </c>
    </row>
    <row r="12" spans="1:7" ht="16.5" customHeight="1">
      <c r="A12" s="5">
        <v>4</v>
      </c>
      <c r="B12" s="2" t="s">
        <v>10</v>
      </c>
      <c r="C12" s="5">
        <f>C13+C14+C15</f>
        <v>6.2</v>
      </c>
      <c r="D12" s="5">
        <f>D13+D14+D15</f>
        <v>240000</v>
      </c>
      <c r="E12" s="5">
        <f>E13+E14+E15</f>
        <v>0</v>
      </c>
      <c r="F12" s="5"/>
      <c r="G12" s="11">
        <f>G13+G14+G15</f>
        <v>531960</v>
      </c>
    </row>
    <row r="13" spans="1:7" ht="16.5" customHeight="1">
      <c r="A13" s="5">
        <v>4.1</v>
      </c>
      <c r="B13" s="2" t="s">
        <v>8</v>
      </c>
      <c r="C13" s="5">
        <v>0.775</v>
      </c>
      <c r="D13" s="5">
        <v>84000</v>
      </c>
      <c r="E13" s="5"/>
      <c r="F13" s="5">
        <f t="shared" si="1"/>
        <v>92400.00000000001</v>
      </c>
      <c r="G13" s="5">
        <f t="shared" si="2"/>
        <v>71610.00000000001</v>
      </c>
    </row>
    <row r="14" spans="1:7" ht="16.5" customHeight="1">
      <c r="A14" s="5">
        <v>4.2</v>
      </c>
      <c r="B14" s="2" t="s">
        <v>9</v>
      </c>
      <c r="C14" s="5">
        <v>1.55</v>
      </c>
      <c r="D14" s="5">
        <v>80000</v>
      </c>
      <c r="E14" s="5"/>
      <c r="F14" s="5">
        <f t="shared" si="1"/>
        <v>88000</v>
      </c>
      <c r="G14" s="5">
        <f t="shared" si="2"/>
        <v>136400</v>
      </c>
    </row>
    <row r="15" spans="1:7" ht="16.5" customHeight="1">
      <c r="A15" s="5">
        <v>4.3</v>
      </c>
      <c r="B15" s="2" t="s">
        <v>11</v>
      </c>
      <c r="C15" s="5">
        <v>3.875</v>
      </c>
      <c r="D15" s="5">
        <v>76000</v>
      </c>
      <c r="E15" s="5"/>
      <c r="F15" s="5">
        <f t="shared" si="1"/>
        <v>83600</v>
      </c>
      <c r="G15" s="5">
        <f t="shared" si="2"/>
        <v>323950</v>
      </c>
    </row>
    <row r="16" spans="1:7" ht="16.5" customHeight="1">
      <c r="A16" s="5">
        <v>5</v>
      </c>
      <c r="B16" s="2" t="s">
        <v>12</v>
      </c>
      <c r="C16" s="5">
        <f>C17+C18</f>
        <v>1</v>
      </c>
      <c r="D16" s="5">
        <f>D17+D18</f>
        <v>144000</v>
      </c>
      <c r="E16" s="5">
        <f>E17+E18</f>
        <v>0</v>
      </c>
      <c r="F16" s="5"/>
      <c r="G16" s="11">
        <f>G17+G18</f>
        <v>81400</v>
      </c>
    </row>
    <row r="17" spans="1:7" ht="16.5" customHeight="1">
      <c r="A17" s="5">
        <v>5.1</v>
      </c>
      <c r="B17" s="2" t="s">
        <v>8</v>
      </c>
      <c r="C17" s="5">
        <v>1</v>
      </c>
      <c r="D17" s="5">
        <v>74000</v>
      </c>
      <c r="E17" s="5"/>
      <c r="F17" s="5">
        <f t="shared" si="1"/>
        <v>81400</v>
      </c>
      <c r="G17" s="5">
        <f t="shared" si="2"/>
        <v>81400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13</v>
      </c>
      <c r="C19" s="5">
        <f>C20+C21</f>
        <v>4</v>
      </c>
      <c r="D19" s="5"/>
      <c r="E19" s="5"/>
      <c r="F19" s="5"/>
      <c r="G19" s="11">
        <f>G20+G21</f>
        <v>288113</v>
      </c>
    </row>
    <row r="20" spans="1:7" ht="16.5" customHeight="1">
      <c r="A20" s="5">
        <v>6.1</v>
      </c>
      <c r="B20" s="2" t="s">
        <v>13</v>
      </c>
      <c r="C20" s="5">
        <v>3</v>
      </c>
      <c r="D20" s="5">
        <v>66200</v>
      </c>
      <c r="E20" s="5">
        <f t="shared" si="0"/>
        <v>198600</v>
      </c>
      <c r="F20" s="5">
        <v>71429</v>
      </c>
      <c r="G20" s="5">
        <f t="shared" si="2"/>
        <v>214287</v>
      </c>
    </row>
    <row r="21" spans="1:7" ht="16.5" customHeight="1">
      <c r="A21" s="5">
        <v>6.2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5">
        <v>73826</v>
      </c>
      <c r="G21" s="5">
        <f t="shared" si="2"/>
        <v>73826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2"/>
        <v>71429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2"/>
        <v>71429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73826</v>
      </c>
      <c r="G24" s="5">
        <f t="shared" si="2"/>
        <v>73826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5">
        <v>73826</v>
      </c>
      <c r="G26" s="5">
        <f t="shared" si="2"/>
        <v>73826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v>73826</v>
      </c>
      <c r="G27" s="5">
        <f t="shared" si="2"/>
        <v>73826</v>
      </c>
    </row>
    <row r="28" spans="1:7" ht="33" customHeight="1">
      <c r="A28" s="5">
        <v>13</v>
      </c>
      <c r="B28" s="2" t="s">
        <v>23</v>
      </c>
      <c r="C28" s="5">
        <v>1</v>
      </c>
      <c r="D28" s="5">
        <v>71000</v>
      </c>
      <c r="E28" s="5">
        <f t="shared" si="0"/>
        <v>71000</v>
      </c>
      <c r="F28" s="5">
        <v>73826</v>
      </c>
      <c r="G28" s="5">
        <f t="shared" si="2"/>
        <v>73826</v>
      </c>
    </row>
    <row r="29" spans="1:7" ht="23.25" customHeight="1">
      <c r="A29" s="16" t="s">
        <v>21</v>
      </c>
      <c r="B29" s="17"/>
      <c r="C29" s="4">
        <f>C9+C10+C11+C12+C16+C19+C22+C23+C24+C25+C26+C27+C28</f>
        <v>21.2</v>
      </c>
      <c r="D29" s="4">
        <f>D9+D10+D11+D12+D16+D19+D22+D23+D24+D25+D26+D27+D28</f>
        <v>1113200</v>
      </c>
      <c r="E29" s="4">
        <f>E9+E10+E11+E12+E16+E19+E22+E23+E24+E25+E26+E27+E28</f>
        <v>729200</v>
      </c>
      <c r="F29" s="4"/>
      <c r="G29" s="4">
        <f>G9+G10+G11+G12+G16+G19+G22+G23+G24+G25+G26+G27+G28</f>
        <v>1691493</v>
      </c>
    </row>
    <row r="33" spans="1:6" ht="14.25" customHeight="1">
      <c r="A33" s="15" t="s">
        <v>75</v>
      </c>
      <c r="B33" s="15"/>
      <c r="C33" s="14" t="s">
        <v>76</v>
      </c>
      <c r="D33" s="14"/>
      <c r="E33" s="14"/>
      <c r="F33" s="14"/>
    </row>
  </sheetData>
  <sheetProtection/>
  <mergeCells count="8">
    <mergeCell ref="C33:F33"/>
    <mergeCell ref="B6:F6"/>
    <mergeCell ref="A29:B29"/>
    <mergeCell ref="C1:G1"/>
    <mergeCell ref="C2:G2"/>
    <mergeCell ref="C3:G3"/>
    <mergeCell ref="A4:G4"/>
    <mergeCell ref="A33:B3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15" t="s">
        <v>59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24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9">C10*D10</f>
        <v>80000</v>
      </c>
      <c r="F10" s="5">
        <f aca="true" t="shared" si="1" ref="F10:F18">D10*110%</f>
        <v>88000</v>
      </c>
      <c r="G10" s="5">
        <f aca="true" t="shared" si="2" ref="G10:G29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16.5" customHeight="1">
      <c r="A12" s="5">
        <v>4</v>
      </c>
      <c r="B12" s="2" t="s">
        <v>10</v>
      </c>
      <c r="C12" s="5">
        <f>C13+C15</f>
        <v>10.850000000000001</v>
      </c>
      <c r="D12" s="5">
        <f>D13+D15</f>
        <v>160000</v>
      </c>
      <c r="E12" s="5">
        <f>E13+E15</f>
        <v>0</v>
      </c>
      <c r="F12" s="5"/>
      <c r="G12" s="5">
        <f>G13+G15</f>
        <v>988900.0000000002</v>
      </c>
    </row>
    <row r="13" spans="1:7" ht="16.5" customHeight="1">
      <c r="A13" s="5">
        <v>4.1</v>
      </c>
      <c r="B13" s="2" t="s">
        <v>8</v>
      </c>
      <c r="C13" s="5">
        <v>9.3</v>
      </c>
      <c r="D13" s="5">
        <v>84000</v>
      </c>
      <c r="E13" s="5"/>
      <c r="F13" s="5">
        <f t="shared" si="1"/>
        <v>92400.00000000001</v>
      </c>
      <c r="G13" s="5">
        <f t="shared" si="2"/>
        <v>859320.0000000002</v>
      </c>
    </row>
    <row r="14" spans="1:7" ht="16.5" customHeight="1">
      <c r="A14" s="5">
        <v>4.2</v>
      </c>
      <c r="B14" s="2" t="s">
        <v>9</v>
      </c>
      <c r="C14" s="5"/>
      <c r="D14" s="5">
        <v>80000</v>
      </c>
      <c r="E14" s="5"/>
      <c r="F14" s="5">
        <f t="shared" si="1"/>
        <v>88000</v>
      </c>
      <c r="G14" s="5">
        <f t="shared" si="2"/>
        <v>0</v>
      </c>
    </row>
    <row r="15" spans="1:7" ht="16.5" customHeight="1">
      <c r="A15" s="5">
        <v>4.3</v>
      </c>
      <c r="B15" s="2" t="s">
        <v>11</v>
      </c>
      <c r="C15" s="5">
        <v>1.55</v>
      </c>
      <c r="D15" s="5">
        <v>76000</v>
      </c>
      <c r="E15" s="5"/>
      <c r="F15" s="5">
        <f t="shared" si="1"/>
        <v>83600</v>
      </c>
      <c r="G15" s="5">
        <f t="shared" si="2"/>
        <v>129580</v>
      </c>
    </row>
    <row r="16" spans="1:7" ht="16.5" customHeight="1">
      <c r="A16" s="5">
        <v>5</v>
      </c>
      <c r="B16" s="2" t="s">
        <v>12</v>
      </c>
      <c r="C16" s="5">
        <f>C17+C18</f>
        <v>1.75</v>
      </c>
      <c r="D16" s="5">
        <f>D17+D18</f>
        <v>144000</v>
      </c>
      <c r="E16" s="5">
        <f>E17+E18</f>
        <v>0</v>
      </c>
      <c r="F16" s="5"/>
      <c r="G16" s="5">
        <f>G17+G18</f>
        <v>142450</v>
      </c>
    </row>
    <row r="17" spans="1:7" ht="16.5" customHeight="1">
      <c r="A17" s="5">
        <v>5.1</v>
      </c>
      <c r="B17" s="2" t="s">
        <v>8</v>
      </c>
      <c r="C17" s="5">
        <v>1.75</v>
      </c>
      <c r="D17" s="5">
        <v>74000</v>
      </c>
      <c r="E17" s="5"/>
      <c r="F17" s="5">
        <f t="shared" si="1"/>
        <v>81400</v>
      </c>
      <c r="G17" s="5">
        <f t="shared" si="2"/>
        <v>142450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70</v>
      </c>
      <c r="C19" s="5">
        <f>C20+C21</f>
        <v>7</v>
      </c>
      <c r="D19" s="5"/>
      <c r="E19" s="5"/>
      <c r="F19" s="5"/>
      <c r="G19" s="11">
        <f>G20+G21</f>
        <v>507194</v>
      </c>
    </row>
    <row r="20" spans="1:7" ht="16.5" customHeight="1">
      <c r="A20" s="5">
        <v>6.1</v>
      </c>
      <c r="B20" s="2" t="s">
        <v>13</v>
      </c>
      <c r="C20" s="5">
        <v>4</v>
      </c>
      <c r="D20" s="5">
        <v>66200</v>
      </c>
      <c r="E20" s="5">
        <f t="shared" si="0"/>
        <v>264800</v>
      </c>
      <c r="F20" s="5">
        <v>71429</v>
      </c>
      <c r="G20" s="5">
        <f t="shared" si="2"/>
        <v>285716</v>
      </c>
    </row>
    <row r="21" spans="1:7" ht="16.5" customHeight="1">
      <c r="A21" s="5">
        <v>6.2</v>
      </c>
      <c r="B21" s="2" t="s">
        <v>13</v>
      </c>
      <c r="C21" s="5">
        <v>3</v>
      </c>
      <c r="D21" s="5">
        <v>71000</v>
      </c>
      <c r="E21" s="5">
        <f t="shared" si="0"/>
        <v>213000</v>
      </c>
      <c r="F21" s="5">
        <v>73826</v>
      </c>
      <c r="G21" s="5">
        <f t="shared" si="2"/>
        <v>221478</v>
      </c>
    </row>
    <row r="22" spans="1:7" ht="16.5" customHeight="1">
      <c r="A22" s="5">
        <v>7</v>
      </c>
      <c r="B22" s="2" t="s">
        <v>14</v>
      </c>
      <c r="C22" s="5">
        <v>1.25</v>
      </c>
      <c r="D22" s="5">
        <v>71000</v>
      </c>
      <c r="E22" s="5">
        <f t="shared" si="0"/>
        <v>88750</v>
      </c>
      <c r="F22" s="5">
        <v>73826</v>
      </c>
      <c r="G22" s="5">
        <f t="shared" si="2"/>
        <v>92282.5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73826</v>
      </c>
      <c r="G23" s="5">
        <f t="shared" si="2"/>
        <v>73826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71429</v>
      </c>
      <c r="G24" s="5">
        <f t="shared" si="2"/>
        <v>71429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5">
        <v>73826</v>
      </c>
      <c r="G26" s="5">
        <f t="shared" si="2"/>
        <v>73826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2"/>
        <v>71429</v>
      </c>
    </row>
    <row r="28" spans="1:7" ht="16.5" customHeight="1">
      <c r="A28" s="5">
        <v>13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2"/>
        <v>71429</v>
      </c>
    </row>
    <row r="29" spans="1:7" ht="32.25" customHeight="1">
      <c r="A29" s="5">
        <v>14</v>
      </c>
      <c r="B29" s="2" t="s">
        <v>23</v>
      </c>
      <c r="C29" s="5">
        <v>1</v>
      </c>
      <c r="D29" s="5">
        <v>66200</v>
      </c>
      <c r="E29" s="5">
        <f t="shared" si="0"/>
        <v>66200</v>
      </c>
      <c r="F29" s="5">
        <v>71429</v>
      </c>
      <c r="G29" s="5">
        <f t="shared" si="2"/>
        <v>71429</v>
      </c>
    </row>
    <row r="30" spans="1:7" ht="23.25" customHeight="1">
      <c r="A30" s="16" t="s">
        <v>21</v>
      </c>
      <c r="B30" s="17"/>
      <c r="C30" s="4">
        <f>C9+C10+C11+C12+C16+C19+C22+C23+C24+C25++C26+C27+C28+C29</f>
        <v>30.85</v>
      </c>
      <c r="D30" s="4" t="e">
        <f>D9+D10+D11+D12+D16+D19+D22+D23+D24+D25+#REF!+D27+D28+D29</f>
        <v>#REF!</v>
      </c>
      <c r="E30" s="4" t="e">
        <f>E9+E10+E11+E12+E16+E19+E22+E23+E24+E25+#REF!+E27+E28+E29</f>
        <v>#REF!</v>
      </c>
      <c r="F30" s="4"/>
      <c r="G30" s="4">
        <f>G9+G10+G11+G12+G16+G19+G22+G23+G24+G25++G26+G27+G28+G29</f>
        <v>2517443.5</v>
      </c>
    </row>
    <row r="34" spans="1:6" ht="14.25" customHeight="1">
      <c r="A34" s="15" t="s">
        <v>75</v>
      </c>
      <c r="B34" s="15"/>
      <c r="C34" s="14" t="s">
        <v>76</v>
      </c>
      <c r="D34" s="14"/>
      <c r="E34" s="14"/>
      <c r="F34" s="14"/>
    </row>
  </sheetData>
  <sheetProtection/>
  <mergeCells count="8">
    <mergeCell ref="A34:B34"/>
    <mergeCell ref="C34:F34"/>
    <mergeCell ref="C1:G1"/>
    <mergeCell ref="C2:G2"/>
    <mergeCell ref="C3:G3"/>
    <mergeCell ref="A4:G4"/>
    <mergeCell ref="B6:F6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15" t="s">
        <v>60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25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51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7">C10*D10</f>
        <v>80000</v>
      </c>
      <c r="F10" s="5">
        <f>D10*110%</f>
        <v>88000</v>
      </c>
      <c r="G10" s="5">
        <f aca="true" t="shared" si="1" ref="G10:G27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1"/>
        <v>73826</v>
      </c>
    </row>
    <row r="12" spans="1:7" ht="16.5" customHeight="1">
      <c r="A12" s="5">
        <v>4</v>
      </c>
      <c r="B12" s="2" t="s">
        <v>10</v>
      </c>
      <c r="C12" s="5">
        <f>C13+C14+C15</f>
        <v>9.3</v>
      </c>
      <c r="D12" s="5">
        <f>D13+D14+D15</f>
        <v>240000</v>
      </c>
      <c r="E12" s="5">
        <f>E13+E14+E15</f>
        <v>765700</v>
      </c>
      <c r="F12" s="5"/>
      <c r="G12" s="11">
        <f>G13+G14+G15</f>
        <v>842270.0000000001</v>
      </c>
    </row>
    <row r="13" spans="1:7" ht="16.5" customHeight="1">
      <c r="A13" s="5">
        <v>4.1</v>
      </c>
      <c r="B13" s="2" t="s">
        <v>8</v>
      </c>
      <c r="C13" s="5">
        <v>6.2</v>
      </c>
      <c r="D13" s="5">
        <v>84000</v>
      </c>
      <c r="E13" s="5">
        <f t="shared" si="0"/>
        <v>520800</v>
      </c>
      <c r="F13" s="5">
        <f>D13*110%</f>
        <v>92400.00000000001</v>
      </c>
      <c r="G13" s="5">
        <f t="shared" si="1"/>
        <v>572880.0000000001</v>
      </c>
    </row>
    <row r="14" spans="1:7" ht="16.5" customHeight="1">
      <c r="A14" s="5">
        <v>4.2</v>
      </c>
      <c r="B14" s="2" t="s">
        <v>9</v>
      </c>
      <c r="C14" s="5">
        <v>2.325</v>
      </c>
      <c r="D14" s="5">
        <v>80000</v>
      </c>
      <c r="E14" s="5">
        <f t="shared" si="0"/>
        <v>186000</v>
      </c>
      <c r="F14" s="5">
        <f>D14*110%</f>
        <v>88000</v>
      </c>
      <c r="G14" s="5">
        <f t="shared" si="1"/>
        <v>204600.00000000003</v>
      </c>
    </row>
    <row r="15" spans="1:7" ht="16.5" customHeight="1">
      <c r="A15" s="5">
        <v>4.3</v>
      </c>
      <c r="B15" s="2" t="s">
        <v>11</v>
      </c>
      <c r="C15" s="5">
        <v>0.775</v>
      </c>
      <c r="D15" s="5">
        <v>76000</v>
      </c>
      <c r="E15" s="5">
        <f t="shared" si="0"/>
        <v>58900</v>
      </c>
      <c r="F15" s="5">
        <f>D15*110%</f>
        <v>83600</v>
      </c>
      <c r="G15" s="5">
        <f t="shared" si="1"/>
        <v>64790</v>
      </c>
    </row>
    <row r="16" spans="1:7" ht="16.5" customHeight="1">
      <c r="A16" s="5">
        <v>5</v>
      </c>
      <c r="B16" s="2" t="s">
        <v>12</v>
      </c>
      <c r="C16" s="5">
        <f>C17+C18</f>
        <v>1.5</v>
      </c>
      <c r="D16" s="5">
        <f>D17+D18</f>
        <v>144000</v>
      </c>
      <c r="E16" s="5">
        <f>E17+E18</f>
        <v>0</v>
      </c>
      <c r="F16" s="5"/>
      <c r="G16" s="11">
        <f>G17+G18</f>
        <v>122100</v>
      </c>
    </row>
    <row r="17" spans="1:7" ht="16.5" customHeight="1">
      <c r="A17" s="5">
        <v>5.1</v>
      </c>
      <c r="B17" s="2" t="s">
        <v>8</v>
      </c>
      <c r="C17" s="5">
        <v>1.5</v>
      </c>
      <c r="D17" s="5">
        <v>74000</v>
      </c>
      <c r="E17" s="5"/>
      <c r="F17" s="5">
        <f>D17*110%</f>
        <v>81400</v>
      </c>
      <c r="G17" s="5">
        <f t="shared" si="1"/>
        <v>122100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>D18*110%</f>
        <v>77000</v>
      </c>
      <c r="G18" s="5">
        <f t="shared" si="1"/>
        <v>0</v>
      </c>
    </row>
    <row r="19" spans="1:7" ht="16.5" customHeight="1">
      <c r="A19" s="5">
        <v>6</v>
      </c>
      <c r="B19" s="2" t="s">
        <v>13</v>
      </c>
      <c r="C19" s="5">
        <v>6</v>
      </c>
      <c r="D19" s="5">
        <v>66200</v>
      </c>
      <c r="E19" s="5">
        <f t="shared" si="0"/>
        <v>397200</v>
      </c>
      <c r="F19" s="5">
        <v>71429</v>
      </c>
      <c r="G19" s="5">
        <f t="shared" si="1"/>
        <v>428574</v>
      </c>
    </row>
    <row r="20" spans="1:7" ht="16.5" customHeight="1">
      <c r="A20" s="5">
        <v>7</v>
      </c>
      <c r="B20" s="2" t="s">
        <v>14</v>
      </c>
      <c r="C20" s="5">
        <v>1</v>
      </c>
      <c r="D20" s="5">
        <v>66200</v>
      </c>
      <c r="E20" s="5">
        <f t="shared" si="0"/>
        <v>66200</v>
      </c>
      <c r="F20" s="5">
        <v>71429</v>
      </c>
      <c r="G20" s="5">
        <f t="shared" si="1"/>
        <v>71429</v>
      </c>
    </row>
    <row r="21" spans="1:7" ht="16.5" customHeight="1">
      <c r="A21" s="5">
        <v>8</v>
      </c>
      <c r="B21" s="2" t="s">
        <v>15</v>
      </c>
      <c r="C21" s="5">
        <v>1</v>
      </c>
      <c r="D21" s="5">
        <v>66200</v>
      </c>
      <c r="E21" s="5">
        <f t="shared" si="0"/>
        <v>66200</v>
      </c>
      <c r="F21" s="5">
        <v>71429</v>
      </c>
      <c r="G21" s="5">
        <f t="shared" si="1"/>
        <v>71429</v>
      </c>
    </row>
    <row r="22" spans="1:7" ht="16.5" customHeight="1">
      <c r="A22" s="5">
        <v>9</v>
      </c>
      <c r="B22" s="2" t="s">
        <v>16</v>
      </c>
      <c r="C22" s="5">
        <v>1</v>
      </c>
      <c r="D22" s="5">
        <v>66200</v>
      </c>
      <c r="E22" s="5">
        <f t="shared" si="0"/>
        <v>66200</v>
      </c>
      <c r="F22" s="5">
        <v>71429</v>
      </c>
      <c r="G22" s="5">
        <f t="shared" si="1"/>
        <v>71429</v>
      </c>
    </row>
    <row r="23" spans="1:7" ht="16.5" customHeight="1">
      <c r="A23" s="5">
        <v>10</v>
      </c>
      <c r="B23" s="2" t="s">
        <v>17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1"/>
        <v>71429</v>
      </c>
    </row>
    <row r="24" spans="1:7" ht="16.5" customHeight="1">
      <c r="A24" s="5">
        <v>11</v>
      </c>
      <c r="B24" s="2" t="s">
        <v>18</v>
      </c>
      <c r="C24" s="5">
        <v>1</v>
      </c>
      <c r="D24" s="5">
        <v>71000</v>
      </c>
      <c r="E24" s="5">
        <f t="shared" si="0"/>
        <v>71000</v>
      </c>
      <c r="F24" s="5">
        <v>73826</v>
      </c>
      <c r="G24" s="5">
        <f t="shared" si="1"/>
        <v>73826</v>
      </c>
    </row>
    <row r="25" spans="1:7" ht="16.5" customHeight="1">
      <c r="A25" s="5">
        <v>12</v>
      </c>
      <c r="B25" s="2" t="s">
        <v>19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1"/>
        <v>71429</v>
      </c>
    </row>
    <row r="26" spans="1:7" ht="16.5" customHeight="1">
      <c r="A26" s="5">
        <v>13</v>
      </c>
      <c r="B26" s="2" t="s">
        <v>20</v>
      </c>
      <c r="C26" s="5">
        <v>1</v>
      </c>
      <c r="D26" s="5">
        <v>66200</v>
      </c>
      <c r="E26" s="5">
        <f t="shared" si="0"/>
        <v>66200</v>
      </c>
      <c r="F26" s="5">
        <v>71429</v>
      </c>
      <c r="G26" s="5">
        <f t="shared" si="1"/>
        <v>71429</v>
      </c>
    </row>
    <row r="27" spans="1:7" ht="35.25" customHeight="1">
      <c r="A27" s="5">
        <v>14</v>
      </c>
      <c r="B27" s="2" t="s">
        <v>23</v>
      </c>
      <c r="C27" s="5">
        <v>1</v>
      </c>
      <c r="D27" s="5">
        <v>66200</v>
      </c>
      <c r="E27" s="5">
        <f t="shared" si="0"/>
        <v>66200</v>
      </c>
      <c r="F27" s="5">
        <f>D27*110%</f>
        <v>72820</v>
      </c>
      <c r="G27" s="5">
        <f t="shared" si="1"/>
        <v>72820</v>
      </c>
    </row>
    <row r="28" spans="1:7" ht="23.25" customHeight="1">
      <c r="A28" s="16" t="s">
        <v>21</v>
      </c>
      <c r="B28" s="17"/>
      <c r="C28" s="4">
        <f>C9+C10+C11+C12+C16+C19+C20+C21+C22+C23+C24+C25+C26+C27</f>
        <v>27.8</v>
      </c>
      <c r="D28" s="4">
        <f>D9+D10+D11+D12+D16+D19+D20+D21+D22+D23+D24+D25+D26+D27</f>
        <v>1245600</v>
      </c>
      <c r="E28" s="4">
        <f>E9+E10+E11+E12+E16+E19+E20+E21+E22+E23+E24+E25+E26+E27</f>
        <v>1958300</v>
      </c>
      <c r="F28" s="4"/>
      <c r="G28" s="4">
        <f>G9+G10+G11+G12+G16+G19+G20+G21+G22+G23+G24+G25+G26+G27</f>
        <v>2250990</v>
      </c>
    </row>
    <row r="32" spans="1:6" ht="14.25" customHeight="1">
      <c r="A32" s="15" t="s">
        <v>75</v>
      </c>
      <c r="B32" s="15"/>
      <c r="C32" s="14" t="s">
        <v>76</v>
      </c>
      <c r="D32" s="14"/>
      <c r="E32" s="14"/>
      <c r="F32" s="14"/>
    </row>
  </sheetData>
  <sheetProtection/>
  <mergeCells count="8">
    <mergeCell ref="C32:F32"/>
    <mergeCell ref="C3:G3"/>
    <mergeCell ref="A4:G4"/>
    <mergeCell ref="B6:F6"/>
    <mergeCell ref="A28:B28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15" t="s">
        <v>61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22.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26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49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2">C10*D10</f>
        <v>80000</v>
      </c>
      <c r="F10" s="5">
        <f aca="true" t="shared" si="1" ref="F10:F19">D10*110%</f>
        <v>88000</v>
      </c>
      <c r="G10" s="5">
        <f aca="true" t="shared" si="2" ref="G10:G32">F10*C10</f>
        <v>88000</v>
      </c>
    </row>
    <row r="11" spans="1:7" ht="29.25" customHeight="1">
      <c r="A11" s="5">
        <v>3</v>
      </c>
      <c r="B11" s="2" t="s">
        <v>48</v>
      </c>
      <c r="C11" s="5">
        <v>1</v>
      </c>
      <c r="D11" s="5">
        <v>80000</v>
      </c>
      <c r="E11" s="5">
        <f t="shared" si="0"/>
        <v>80000</v>
      </c>
      <c r="F11" s="5">
        <f t="shared" si="1"/>
        <v>88000</v>
      </c>
      <c r="G11" s="5">
        <f t="shared" si="2"/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71000</v>
      </c>
      <c r="E12" s="5">
        <f t="shared" si="0"/>
        <v>71000</v>
      </c>
      <c r="F12" s="5">
        <v>73826</v>
      </c>
      <c r="G12" s="5">
        <f t="shared" si="2"/>
        <v>73826</v>
      </c>
    </row>
    <row r="13" spans="1:7" ht="16.5" customHeight="1">
      <c r="A13" s="5">
        <v>5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0</v>
      </c>
      <c r="F13" s="5"/>
      <c r="G13" s="5">
        <f>G14+G15+G16</f>
        <v>832040.0000000001</v>
      </c>
    </row>
    <row r="14" spans="1:7" ht="16.5" customHeight="1">
      <c r="A14" s="5">
        <v>5.1</v>
      </c>
      <c r="B14" s="2" t="s">
        <v>8</v>
      </c>
      <c r="C14" s="5">
        <v>4.65</v>
      </c>
      <c r="D14" s="5">
        <v>84000</v>
      </c>
      <c r="E14" s="5"/>
      <c r="F14" s="5">
        <f t="shared" si="1"/>
        <v>92400.00000000001</v>
      </c>
      <c r="G14" s="5">
        <f t="shared" si="2"/>
        <v>429660.0000000001</v>
      </c>
    </row>
    <row r="15" spans="1:7" ht="16.5" customHeight="1">
      <c r="A15" s="5">
        <v>5.2</v>
      </c>
      <c r="B15" s="2" t="s">
        <v>9</v>
      </c>
      <c r="C15" s="5">
        <v>3.1</v>
      </c>
      <c r="D15" s="5">
        <v>80000</v>
      </c>
      <c r="E15" s="5"/>
      <c r="F15" s="5">
        <f t="shared" si="1"/>
        <v>88000</v>
      </c>
      <c r="G15" s="5">
        <f t="shared" si="2"/>
        <v>272800</v>
      </c>
    </row>
    <row r="16" spans="1:7" ht="16.5" customHeight="1">
      <c r="A16" s="5">
        <v>5.3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6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5">
        <f>G18+G19</f>
        <v>122100</v>
      </c>
    </row>
    <row r="18" spans="1:7" ht="16.5" customHeight="1">
      <c r="A18" s="5">
        <v>6.1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5">
        <f t="shared" si="2"/>
        <v>122100</v>
      </c>
    </row>
    <row r="19" spans="1:7" ht="16.5" customHeight="1">
      <c r="A19" s="5">
        <v>6.2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7</v>
      </c>
      <c r="B20" s="2" t="s">
        <v>70</v>
      </c>
      <c r="C20" s="5">
        <f>C21+C22</f>
        <v>6</v>
      </c>
      <c r="D20" s="5"/>
      <c r="E20" s="5"/>
      <c r="F20" s="5"/>
      <c r="G20" s="5">
        <f>G21+G22</f>
        <v>433368</v>
      </c>
    </row>
    <row r="21" spans="1:7" ht="16.5" customHeight="1">
      <c r="A21" s="5">
        <v>7.1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v>71429</v>
      </c>
      <c r="G21" s="5">
        <f t="shared" si="2"/>
        <v>285716</v>
      </c>
    </row>
    <row r="22" spans="1:7" ht="16.5" customHeight="1">
      <c r="A22" s="5">
        <v>7.2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v>73826</v>
      </c>
      <c r="G22" s="5">
        <f t="shared" si="2"/>
        <v>147652</v>
      </c>
    </row>
    <row r="23" spans="1:7" ht="16.5" customHeight="1">
      <c r="A23" s="5">
        <v>8</v>
      </c>
      <c r="B23" s="2" t="s">
        <v>74</v>
      </c>
      <c r="C23" s="5">
        <v>1</v>
      </c>
      <c r="D23" s="5"/>
      <c r="E23" s="5"/>
      <c r="F23" s="5">
        <v>71429</v>
      </c>
      <c r="G23" s="5">
        <f>C23*F23</f>
        <v>71429</v>
      </c>
    </row>
    <row r="24" spans="1:7" ht="16.5" customHeight="1">
      <c r="A24" s="5">
        <v>9</v>
      </c>
      <c r="B24" s="2" t="s">
        <v>15</v>
      </c>
      <c r="C24" s="5">
        <v>2</v>
      </c>
      <c r="D24" s="5">
        <v>66200</v>
      </c>
      <c r="E24" s="5">
        <f t="shared" si="0"/>
        <v>132400</v>
      </c>
      <c r="F24" s="5">
        <v>71429</v>
      </c>
      <c r="G24" s="5">
        <f t="shared" si="2"/>
        <v>142858</v>
      </c>
    </row>
    <row r="25" spans="1:7" ht="16.5" customHeight="1">
      <c r="A25" s="5">
        <v>10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11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v>71429</v>
      </c>
      <c r="G26" s="5">
        <f t="shared" si="2"/>
        <v>71429</v>
      </c>
    </row>
    <row r="27" spans="1:7" ht="16.5" customHeight="1">
      <c r="A27" s="5">
        <v>12</v>
      </c>
      <c r="B27" s="2" t="s">
        <v>73</v>
      </c>
      <c r="C27" s="5">
        <f>C28+C29</f>
        <v>2</v>
      </c>
      <c r="D27" s="5">
        <v>66200</v>
      </c>
      <c r="E27" s="5">
        <f t="shared" si="0"/>
        <v>132400</v>
      </c>
      <c r="F27" s="5"/>
      <c r="G27" s="5">
        <f>G28+G29</f>
        <v>145255</v>
      </c>
    </row>
    <row r="28" spans="1:7" ht="16.5" customHeight="1">
      <c r="A28" s="7" t="s">
        <v>78</v>
      </c>
      <c r="B28" s="2" t="s">
        <v>18</v>
      </c>
      <c r="C28" s="5">
        <v>1</v>
      </c>
      <c r="D28" s="5"/>
      <c r="E28" s="5"/>
      <c r="F28" s="5">
        <v>71429</v>
      </c>
      <c r="G28" s="5">
        <f>F28*C28</f>
        <v>71429</v>
      </c>
    </row>
    <row r="29" spans="1:7" ht="16.5" customHeight="1">
      <c r="A29" s="7" t="s">
        <v>79</v>
      </c>
      <c r="B29" s="2" t="s">
        <v>18</v>
      </c>
      <c r="C29" s="5">
        <v>1</v>
      </c>
      <c r="D29" s="5"/>
      <c r="E29" s="5"/>
      <c r="F29" s="5">
        <v>73826</v>
      </c>
      <c r="G29" s="5">
        <f>F29*C29</f>
        <v>73826</v>
      </c>
    </row>
    <row r="30" spans="1:7" ht="16.5" customHeight="1">
      <c r="A30" s="5">
        <v>13</v>
      </c>
      <c r="B30" s="2" t="s">
        <v>19</v>
      </c>
      <c r="C30" s="5">
        <v>1</v>
      </c>
      <c r="D30" s="5">
        <v>66200</v>
      </c>
      <c r="E30" s="5">
        <f t="shared" si="0"/>
        <v>66200</v>
      </c>
      <c r="F30" s="5">
        <v>71429</v>
      </c>
      <c r="G30" s="5">
        <f t="shared" si="2"/>
        <v>71429</v>
      </c>
    </row>
    <row r="31" spans="1:7" ht="16.5" customHeight="1">
      <c r="A31" s="5">
        <v>14</v>
      </c>
      <c r="B31" s="2" t="s">
        <v>20</v>
      </c>
      <c r="C31" s="5">
        <v>1</v>
      </c>
      <c r="D31" s="5">
        <v>71000</v>
      </c>
      <c r="E31" s="5">
        <f t="shared" si="0"/>
        <v>71000</v>
      </c>
      <c r="F31" s="5">
        <v>73826</v>
      </c>
      <c r="G31" s="5">
        <f t="shared" si="2"/>
        <v>73826</v>
      </c>
    </row>
    <row r="32" spans="1:7" ht="39" customHeight="1">
      <c r="A32" s="5">
        <v>15</v>
      </c>
      <c r="B32" s="2" t="s">
        <v>23</v>
      </c>
      <c r="C32" s="5">
        <v>1</v>
      </c>
      <c r="D32" s="5">
        <v>71000</v>
      </c>
      <c r="E32" s="5">
        <f t="shared" si="0"/>
        <v>71000</v>
      </c>
      <c r="F32" s="5">
        <v>73826</v>
      </c>
      <c r="G32" s="5">
        <f t="shared" si="2"/>
        <v>73826</v>
      </c>
    </row>
    <row r="33" spans="1:7" ht="23.25" customHeight="1">
      <c r="A33" s="16" t="s">
        <v>21</v>
      </c>
      <c r="B33" s="17"/>
      <c r="C33" s="4">
        <f>C9+C10+C11+C12+C13+C17+C20+C23+C24+C25+C26+C27+C30+C31+C32</f>
        <v>30.8</v>
      </c>
      <c r="D33" s="4">
        <f>D9+D10+D11+D12+D13+D17+D20+D23+D24+D25+D26+D27+D30+D31+D32</f>
        <v>1198000</v>
      </c>
      <c r="E33" s="4">
        <f>E9+E10+E11+E12+E13+E17+E20+E23+E24+E25+E26+E27+E30+E31+E32</f>
        <v>946400</v>
      </c>
      <c r="F33" s="4"/>
      <c r="G33" s="4">
        <f>G9+G10+G11+G12+G13+G17+G20+G23+G24+G25+G26+G27+G30+G31+G32</f>
        <v>2479815</v>
      </c>
    </row>
    <row r="37" spans="1:6" ht="14.25" customHeight="1">
      <c r="A37" s="15" t="s">
        <v>75</v>
      </c>
      <c r="B37" s="15"/>
      <c r="C37" s="14" t="s">
        <v>76</v>
      </c>
      <c r="D37" s="14"/>
      <c r="E37" s="14"/>
      <c r="F37" s="14"/>
    </row>
  </sheetData>
  <sheetProtection/>
  <mergeCells count="8">
    <mergeCell ref="C37:F37"/>
    <mergeCell ref="C3:G3"/>
    <mergeCell ref="A4:G4"/>
    <mergeCell ref="B6:F6"/>
    <mergeCell ref="A33:B33"/>
    <mergeCell ref="C1:G1"/>
    <mergeCell ref="C2:G2"/>
    <mergeCell ref="A37:B37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15" t="s">
        <v>62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27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49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1">C10*D10</f>
        <v>80000</v>
      </c>
      <c r="F10" s="5">
        <f aca="true" t="shared" si="1" ref="F10:F18">D10*110%</f>
        <v>88000</v>
      </c>
      <c r="G10" s="5">
        <f aca="true" t="shared" si="2" ref="G10:G31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v>73826</v>
      </c>
      <c r="G11" s="5">
        <f t="shared" si="2"/>
        <v>73826</v>
      </c>
    </row>
    <row r="12" spans="1:7" ht="16.5" customHeight="1">
      <c r="A12" s="5">
        <v>4</v>
      </c>
      <c r="B12" s="2" t="s">
        <v>10</v>
      </c>
      <c r="C12" s="5">
        <f>C13+C14+C15</f>
        <v>9.3</v>
      </c>
      <c r="D12" s="5">
        <f>D13+D14+D15</f>
        <v>240000</v>
      </c>
      <c r="E12" s="5">
        <f>E13+E14+E15</f>
        <v>0</v>
      </c>
      <c r="F12" s="5"/>
      <c r="G12" s="11">
        <f>G13+G14+G15</f>
        <v>828630</v>
      </c>
    </row>
    <row r="13" spans="1:7" ht="16.5" customHeight="1">
      <c r="A13" s="5">
        <v>4.1</v>
      </c>
      <c r="B13" s="2" t="s">
        <v>8</v>
      </c>
      <c r="C13" s="5">
        <v>5.425</v>
      </c>
      <c r="D13" s="5">
        <v>84000</v>
      </c>
      <c r="E13" s="5"/>
      <c r="F13" s="5">
        <f t="shared" si="1"/>
        <v>92400.00000000001</v>
      </c>
      <c r="G13" s="5">
        <f t="shared" si="2"/>
        <v>501270.00000000006</v>
      </c>
    </row>
    <row r="14" spans="1:7" ht="16.5" customHeight="1">
      <c r="A14" s="5">
        <v>4.2</v>
      </c>
      <c r="B14" s="2" t="s">
        <v>9</v>
      </c>
      <c r="C14" s="5">
        <v>0.775</v>
      </c>
      <c r="D14" s="5">
        <v>80000</v>
      </c>
      <c r="E14" s="5"/>
      <c r="F14" s="5">
        <f t="shared" si="1"/>
        <v>88000</v>
      </c>
      <c r="G14" s="5">
        <f t="shared" si="2"/>
        <v>68200</v>
      </c>
    </row>
    <row r="15" spans="1:7" ht="16.5" customHeight="1">
      <c r="A15" s="5">
        <v>4.3</v>
      </c>
      <c r="B15" s="2" t="s">
        <v>11</v>
      </c>
      <c r="C15" s="5">
        <v>3.1</v>
      </c>
      <c r="D15" s="5">
        <v>76000</v>
      </c>
      <c r="E15" s="5"/>
      <c r="F15" s="5">
        <f t="shared" si="1"/>
        <v>83600</v>
      </c>
      <c r="G15" s="5">
        <f t="shared" si="2"/>
        <v>259160</v>
      </c>
    </row>
    <row r="16" spans="1:7" ht="16.5" customHeight="1">
      <c r="A16" s="5">
        <v>5</v>
      </c>
      <c r="B16" s="2" t="s">
        <v>12</v>
      </c>
      <c r="C16" s="5">
        <f>C17+C18</f>
        <v>1.5</v>
      </c>
      <c r="D16" s="5">
        <f>D17+D18</f>
        <v>144000</v>
      </c>
      <c r="E16" s="5">
        <f>E17+E18</f>
        <v>0</v>
      </c>
      <c r="F16" s="5"/>
      <c r="G16" s="5">
        <f>G17+G18</f>
        <v>122100</v>
      </c>
    </row>
    <row r="17" spans="1:7" ht="16.5" customHeight="1">
      <c r="A17" s="5">
        <v>5.1</v>
      </c>
      <c r="B17" s="2" t="s">
        <v>8</v>
      </c>
      <c r="C17" s="5">
        <v>1.5</v>
      </c>
      <c r="D17" s="5">
        <v>74000</v>
      </c>
      <c r="E17" s="5"/>
      <c r="F17" s="5">
        <f t="shared" si="1"/>
        <v>81400</v>
      </c>
      <c r="G17" s="11">
        <f t="shared" si="2"/>
        <v>122100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70</v>
      </c>
      <c r="C19" s="5">
        <f>C20+C21</f>
        <v>6</v>
      </c>
      <c r="D19" s="5"/>
      <c r="E19" s="5"/>
      <c r="F19" s="5"/>
      <c r="G19" s="5">
        <f>G20+G21</f>
        <v>433368</v>
      </c>
    </row>
    <row r="20" spans="1:7" ht="16.5" customHeight="1">
      <c r="A20" s="5">
        <v>6.1</v>
      </c>
      <c r="B20" s="2" t="s">
        <v>13</v>
      </c>
      <c r="C20" s="5">
        <v>4</v>
      </c>
      <c r="D20" s="5">
        <v>66200</v>
      </c>
      <c r="E20" s="5">
        <f t="shared" si="0"/>
        <v>264800</v>
      </c>
      <c r="F20" s="5">
        <v>71429</v>
      </c>
      <c r="G20" s="5">
        <f t="shared" si="2"/>
        <v>285716</v>
      </c>
    </row>
    <row r="21" spans="1:7" ht="16.5" customHeight="1">
      <c r="A21" s="5">
        <v>6.2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v>73826</v>
      </c>
      <c r="G21" s="5">
        <f t="shared" si="2"/>
        <v>147652</v>
      </c>
    </row>
    <row r="22" spans="1:7" ht="16.5" customHeight="1">
      <c r="A22" s="5">
        <v>7</v>
      </c>
      <c r="B22" s="2" t="s">
        <v>74</v>
      </c>
      <c r="C22" s="5">
        <f>C23+C24</f>
        <v>1.5</v>
      </c>
      <c r="D22" s="5"/>
      <c r="E22" s="5"/>
      <c r="F22" s="5"/>
      <c r="G22" s="5">
        <f>G23+G24</f>
        <v>109540.5</v>
      </c>
    </row>
    <row r="23" spans="1:7" ht="16.5" customHeight="1">
      <c r="A23" s="5">
        <v>7.1</v>
      </c>
      <c r="B23" s="2" t="s">
        <v>14</v>
      </c>
      <c r="C23" s="5">
        <v>0.5</v>
      </c>
      <c r="D23" s="5">
        <v>66200</v>
      </c>
      <c r="E23" s="5">
        <f t="shared" si="0"/>
        <v>33100</v>
      </c>
      <c r="F23" s="5">
        <v>71429</v>
      </c>
      <c r="G23" s="5">
        <f t="shared" si="2"/>
        <v>35714.5</v>
      </c>
    </row>
    <row r="24" spans="1:7" ht="16.5" customHeight="1">
      <c r="A24" s="5">
        <v>7.2</v>
      </c>
      <c r="B24" s="2" t="s">
        <v>14</v>
      </c>
      <c r="C24" s="5">
        <v>1</v>
      </c>
      <c r="D24" s="5">
        <v>71000</v>
      </c>
      <c r="E24" s="5">
        <f t="shared" si="0"/>
        <v>71000</v>
      </c>
      <c r="F24" s="5">
        <v>73826</v>
      </c>
      <c r="G24" s="5">
        <f t="shared" si="2"/>
        <v>73826</v>
      </c>
    </row>
    <row r="25" spans="1:7" ht="16.5" customHeight="1">
      <c r="A25" s="5">
        <v>8</v>
      </c>
      <c r="B25" s="2" t="s">
        <v>15</v>
      </c>
      <c r="C25" s="5">
        <v>1</v>
      </c>
      <c r="D25" s="5">
        <v>71000</v>
      </c>
      <c r="E25" s="5">
        <f t="shared" si="0"/>
        <v>71000</v>
      </c>
      <c r="F25" s="5">
        <v>73826</v>
      </c>
      <c r="G25" s="5">
        <f t="shared" si="2"/>
        <v>73826</v>
      </c>
    </row>
    <row r="26" spans="1:7" ht="16.5" customHeight="1">
      <c r="A26" s="5">
        <v>9</v>
      </c>
      <c r="B26" s="2" t="s">
        <v>16</v>
      </c>
      <c r="C26" s="5">
        <v>1</v>
      </c>
      <c r="D26" s="5">
        <v>71000</v>
      </c>
      <c r="E26" s="5">
        <f t="shared" si="0"/>
        <v>71000</v>
      </c>
      <c r="F26" s="5">
        <v>73826</v>
      </c>
      <c r="G26" s="5">
        <f t="shared" si="2"/>
        <v>73826</v>
      </c>
    </row>
    <row r="27" spans="1:7" ht="16.5" customHeight="1">
      <c r="A27" s="5">
        <v>10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2"/>
        <v>71429</v>
      </c>
    </row>
    <row r="28" spans="1:7" ht="16.5" customHeight="1">
      <c r="A28" s="5">
        <v>11</v>
      </c>
      <c r="B28" s="2" t="s">
        <v>18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2"/>
        <v>71429</v>
      </c>
    </row>
    <row r="29" spans="1:7" ht="16.5" customHeight="1">
      <c r="A29" s="5">
        <v>12</v>
      </c>
      <c r="B29" s="2" t="s">
        <v>19</v>
      </c>
      <c r="C29" s="5">
        <v>1</v>
      </c>
      <c r="D29" s="5">
        <v>71000</v>
      </c>
      <c r="E29" s="5">
        <f t="shared" si="0"/>
        <v>71000</v>
      </c>
      <c r="F29" s="5">
        <v>73826</v>
      </c>
      <c r="G29" s="5">
        <f t="shared" si="2"/>
        <v>73826</v>
      </c>
    </row>
    <row r="30" spans="1:7" ht="16.5" customHeight="1">
      <c r="A30" s="5">
        <v>13</v>
      </c>
      <c r="B30" s="2" t="s">
        <v>20</v>
      </c>
      <c r="C30" s="5">
        <v>1</v>
      </c>
      <c r="D30" s="5">
        <v>66200</v>
      </c>
      <c r="E30" s="5">
        <f t="shared" si="0"/>
        <v>66200</v>
      </c>
      <c r="F30" s="5">
        <v>71429</v>
      </c>
      <c r="G30" s="5">
        <f t="shared" si="2"/>
        <v>71429</v>
      </c>
    </row>
    <row r="31" spans="1:7" ht="40.5" customHeight="1">
      <c r="A31" s="5">
        <v>14</v>
      </c>
      <c r="B31" s="2" t="s">
        <v>23</v>
      </c>
      <c r="C31" s="5">
        <v>1</v>
      </c>
      <c r="D31" s="5">
        <v>66200</v>
      </c>
      <c r="E31" s="5">
        <f t="shared" si="0"/>
        <v>66200</v>
      </c>
      <c r="F31" s="5">
        <v>71429</v>
      </c>
      <c r="G31" s="5">
        <f t="shared" si="2"/>
        <v>71429</v>
      </c>
    </row>
    <row r="32" spans="1:7" ht="23.25" customHeight="1">
      <c r="A32" s="16" t="s">
        <v>21</v>
      </c>
      <c r="B32" s="17"/>
      <c r="C32" s="4">
        <f>C9+C10+C11+C12+C16+C19+C22+C25+C26+C27+C28+C29+C30+C31</f>
        <v>28.3</v>
      </c>
      <c r="D32" s="4">
        <f>D9+D10+D11+D12+D16+D19+D22+D25+D26+D27+D28+D29+D30+D31</f>
        <v>1122800</v>
      </c>
      <c r="E32" s="4">
        <f>E9+E10+E11+E12+E16+E19+E22+E25+E26+E27+E28+E29+E30+E31</f>
        <v>738800</v>
      </c>
      <c r="F32" s="4"/>
      <c r="G32" s="4">
        <f>G9+G10+G11+G12+G16+G19+G22+G25+G26+G27+G28+G29+G30+G31</f>
        <v>2283658.5</v>
      </c>
    </row>
    <row r="36" spans="1:6" ht="28.5" customHeight="1">
      <c r="A36" s="15" t="s">
        <v>75</v>
      </c>
      <c r="B36" s="15"/>
      <c r="C36" s="14" t="s">
        <v>76</v>
      </c>
      <c r="D36" s="14"/>
      <c r="E36" s="14"/>
      <c r="F36" s="14"/>
    </row>
  </sheetData>
  <sheetProtection/>
  <mergeCells count="8">
    <mergeCell ref="C36:F36"/>
    <mergeCell ref="C3:G3"/>
    <mergeCell ref="A4:G4"/>
    <mergeCell ref="B6:F6"/>
    <mergeCell ref="A32:B32"/>
    <mergeCell ref="C1:G1"/>
    <mergeCell ref="C2:G2"/>
    <mergeCell ref="A36:B36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15" t="s">
        <v>63</v>
      </c>
      <c r="D1" s="15"/>
      <c r="E1" s="15"/>
      <c r="F1" s="15"/>
      <c r="G1" s="15"/>
    </row>
    <row r="2" spans="3:7" ht="14.25" customHeight="1">
      <c r="C2" s="15" t="s">
        <v>77</v>
      </c>
      <c r="D2" s="15"/>
      <c r="E2" s="15"/>
      <c r="F2" s="15"/>
      <c r="G2" s="15"/>
    </row>
    <row r="3" spans="3:7" ht="14.25" customHeight="1">
      <c r="C3" s="15" t="s">
        <v>98</v>
      </c>
      <c r="D3" s="15"/>
      <c r="E3" s="15"/>
      <c r="F3" s="15"/>
      <c r="G3" s="15"/>
    </row>
    <row r="4" spans="1:7" ht="48" customHeight="1">
      <c r="A4" s="15" t="s">
        <v>32</v>
      </c>
      <c r="B4" s="15"/>
      <c r="C4" s="15"/>
      <c r="D4" s="15"/>
      <c r="E4" s="15"/>
      <c r="F4" s="15"/>
      <c r="G4" s="15"/>
    </row>
    <row r="5" spans="1:3" ht="14.25">
      <c r="A5" s="3">
        <v>1</v>
      </c>
      <c r="B5" s="6" t="s">
        <v>50</v>
      </c>
      <c r="C5" s="6"/>
    </row>
    <row r="6" spans="1:6" ht="20.25" customHeight="1">
      <c r="A6" s="3">
        <v>2</v>
      </c>
      <c r="B6" s="18" t="s">
        <v>2</v>
      </c>
      <c r="C6" s="18"/>
      <c r="D6" s="18"/>
      <c r="E6" s="18"/>
      <c r="F6" s="1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0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0">C10*D10</f>
        <v>80000</v>
      </c>
      <c r="F10" s="5">
        <f aca="true" t="shared" si="1" ref="F10:F18">D10*110%</f>
        <v>88000</v>
      </c>
      <c r="G10" s="5">
        <f aca="true" t="shared" si="2" ref="G10:G31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66200</v>
      </c>
      <c r="E11" s="5">
        <f t="shared" si="0"/>
        <v>66200</v>
      </c>
      <c r="F11" s="5">
        <v>71429</v>
      </c>
      <c r="G11" s="5">
        <f t="shared" si="2"/>
        <v>71429</v>
      </c>
    </row>
    <row r="12" spans="1:7" ht="16.5" customHeight="1">
      <c r="A12" s="5">
        <v>4</v>
      </c>
      <c r="B12" s="2" t="s">
        <v>10</v>
      </c>
      <c r="C12" s="5">
        <f>C13+C14+C15</f>
        <v>6.2</v>
      </c>
      <c r="D12" s="5">
        <f>D13+D14+D15</f>
        <v>240000</v>
      </c>
      <c r="E12" s="5">
        <f>E13+E14+E15</f>
        <v>0</v>
      </c>
      <c r="F12" s="5"/>
      <c r="G12" s="11">
        <f>G13+G14+G15</f>
        <v>555830</v>
      </c>
    </row>
    <row r="13" spans="1:7" ht="16.5" customHeight="1">
      <c r="A13" s="5">
        <v>4.1</v>
      </c>
      <c r="B13" s="2" t="s">
        <v>8</v>
      </c>
      <c r="C13" s="5">
        <v>3.875</v>
      </c>
      <c r="D13" s="5">
        <v>84000</v>
      </c>
      <c r="E13" s="5"/>
      <c r="F13" s="5">
        <f t="shared" si="1"/>
        <v>92400.00000000001</v>
      </c>
      <c r="G13" s="5">
        <f t="shared" si="2"/>
        <v>358050.00000000006</v>
      </c>
    </row>
    <row r="14" spans="1:7" ht="16.5" customHeight="1">
      <c r="A14" s="5">
        <v>4.2</v>
      </c>
      <c r="B14" s="2" t="s">
        <v>9</v>
      </c>
      <c r="C14" s="5">
        <v>0.775</v>
      </c>
      <c r="D14" s="5">
        <v>80000</v>
      </c>
      <c r="E14" s="5"/>
      <c r="F14" s="5">
        <f t="shared" si="1"/>
        <v>88000</v>
      </c>
      <c r="G14" s="5">
        <f t="shared" si="2"/>
        <v>68200</v>
      </c>
    </row>
    <row r="15" spans="1:7" ht="16.5" customHeight="1">
      <c r="A15" s="5">
        <v>4.3</v>
      </c>
      <c r="B15" s="2" t="s">
        <v>11</v>
      </c>
      <c r="C15" s="5">
        <v>1.55</v>
      </c>
      <c r="D15" s="5">
        <v>76000</v>
      </c>
      <c r="E15" s="5"/>
      <c r="F15" s="5">
        <f t="shared" si="1"/>
        <v>83600</v>
      </c>
      <c r="G15" s="5">
        <f t="shared" si="2"/>
        <v>129580</v>
      </c>
    </row>
    <row r="16" spans="1:7" ht="16.5" customHeight="1">
      <c r="A16" s="5">
        <v>5</v>
      </c>
      <c r="B16" s="2" t="s">
        <v>12</v>
      </c>
      <c r="C16" s="5">
        <f>C17+C18</f>
        <v>1</v>
      </c>
      <c r="D16" s="5">
        <f>D17+D18</f>
        <v>144000</v>
      </c>
      <c r="E16" s="5">
        <f>E17+E18</f>
        <v>0</v>
      </c>
      <c r="F16" s="5"/>
      <c r="G16" s="11">
        <f>G17+G18</f>
        <v>81400</v>
      </c>
    </row>
    <row r="17" spans="1:7" ht="16.5" customHeight="1">
      <c r="A17" s="5">
        <v>5.1</v>
      </c>
      <c r="B17" s="2" t="s">
        <v>8</v>
      </c>
      <c r="C17" s="5">
        <v>1</v>
      </c>
      <c r="D17" s="5">
        <v>74000</v>
      </c>
      <c r="E17" s="5"/>
      <c r="F17" s="5">
        <f t="shared" si="1"/>
        <v>81400</v>
      </c>
      <c r="G17" s="5">
        <f t="shared" si="2"/>
        <v>81400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70</v>
      </c>
      <c r="C19" s="5">
        <f>C20+C21</f>
        <v>4</v>
      </c>
      <c r="D19" s="5"/>
      <c r="E19" s="5"/>
      <c r="F19" s="5"/>
      <c r="G19" s="11">
        <f>G20+G21</f>
        <v>290510</v>
      </c>
    </row>
    <row r="20" spans="1:7" ht="16.5" customHeight="1">
      <c r="A20" s="5">
        <v>6.1</v>
      </c>
      <c r="B20" s="2" t="s">
        <v>13</v>
      </c>
      <c r="C20" s="5">
        <v>2</v>
      </c>
      <c r="D20" s="5">
        <v>66200</v>
      </c>
      <c r="E20" s="5">
        <f t="shared" si="0"/>
        <v>132400</v>
      </c>
      <c r="F20" s="5">
        <v>71429</v>
      </c>
      <c r="G20" s="5">
        <f t="shared" si="2"/>
        <v>142858</v>
      </c>
    </row>
    <row r="21" spans="1:7" ht="16.5" customHeight="1">
      <c r="A21" s="5">
        <v>6.2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v>73826</v>
      </c>
      <c r="G21" s="5">
        <f t="shared" si="2"/>
        <v>147652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71000</v>
      </c>
      <c r="E22" s="5">
        <f t="shared" si="0"/>
        <v>71000</v>
      </c>
      <c r="F22" s="5">
        <v>73826</v>
      </c>
      <c r="G22" s="5">
        <f t="shared" si="2"/>
        <v>73826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71429</v>
      </c>
      <c r="G23" s="5">
        <f t="shared" si="2"/>
        <v>71429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73826</v>
      </c>
      <c r="G24" s="5">
        <f t="shared" si="2"/>
        <v>73826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v>71429</v>
      </c>
      <c r="G25" s="5">
        <f t="shared" si="2"/>
        <v>71429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v>71429</v>
      </c>
      <c r="G26" s="5">
        <f t="shared" si="2"/>
        <v>71429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v>71429</v>
      </c>
      <c r="G27" s="5">
        <f t="shared" si="2"/>
        <v>71429</v>
      </c>
    </row>
    <row r="28" spans="1:7" ht="16.5" customHeight="1">
      <c r="A28" s="5">
        <v>13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v>71429</v>
      </c>
      <c r="G28" s="5">
        <f t="shared" si="2"/>
        <v>71429</v>
      </c>
    </row>
    <row r="29" spans="1:7" ht="25.5" customHeight="1">
      <c r="A29" s="5">
        <v>14</v>
      </c>
      <c r="B29" s="2" t="s">
        <v>80</v>
      </c>
      <c r="C29" s="5">
        <f>C30+C31</f>
        <v>3</v>
      </c>
      <c r="D29" s="5">
        <f>D30+D31</f>
        <v>66200</v>
      </c>
      <c r="E29" s="5">
        <f>E30+E31</f>
        <v>132400</v>
      </c>
      <c r="F29" s="5"/>
      <c r="G29" s="11">
        <f>G30+G31</f>
        <v>216684</v>
      </c>
    </row>
    <row r="30" spans="1:7" ht="24" customHeight="1">
      <c r="A30" s="5">
        <v>14.1</v>
      </c>
      <c r="B30" s="2" t="s">
        <v>80</v>
      </c>
      <c r="C30" s="5">
        <v>2</v>
      </c>
      <c r="D30" s="5">
        <v>66200</v>
      </c>
      <c r="E30" s="5">
        <f t="shared" si="0"/>
        <v>132400</v>
      </c>
      <c r="F30" s="5">
        <v>71429</v>
      </c>
      <c r="G30" s="5">
        <f t="shared" si="2"/>
        <v>142858</v>
      </c>
    </row>
    <row r="31" spans="1:7" ht="24" customHeight="1">
      <c r="A31" s="5">
        <v>14.2</v>
      </c>
      <c r="B31" s="2" t="s">
        <v>80</v>
      </c>
      <c r="C31" s="5">
        <v>1</v>
      </c>
      <c r="D31" s="5"/>
      <c r="E31" s="5"/>
      <c r="F31" s="5">
        <v>73826</v>
      </c>
      <c r="G31" s="5">
        <f t="shared" si="2"/>
        <v>73826</v>
      </c>
    </row>
    <row r="32" spans="1:7" ht="23.25" customHeight="1">
      <c r="A32" s="16" t="s">
        <v>21</v>
      </c>
      <c r="B32" s="17"/>
      <c r="C32" s="4">
        <f>C9+C10+C11+C12+C16+C19+C22+C23+C24+C25+C26+C27+C28+C29</f>
        <v>24.2</v>
      </c>
      <c r="D32" s="4">
        <f>D9+D10+D11+D12+D16+D19+D22+D23+D24+D25+D26+D27+D28+D29</f>
        <v>1174600</v>
      </c>
      <c r="E32" s="4">
        <f>E9+E10+E11+E12+E16+E19+E22+E23+E24+E25+E26+E27+E28+E29</f>
        <v>856800</v>
      </c>
      <c r="F32" s="4"/>
      <c r="G32" s="4">
        <f>G9+G10+G11+G12+G16+G19+G22+G23+G24+G25+G26+G27+G28+G29</f>
        <v>1929650</v>
      </c>
    </row>
    <row r="37" spans="1:6" ht="14.25" customHeight="1">
      <c r="A37" s="15" t="s">
        <v>75</v>
      </c>
      <c r="B37" s="15"/>
      <c r="C37" s="14" t="s">
        <v>76</v>
      </c>
      <c r="D37" s="14"/>
      <c r="E37" s="14"/>
      <c r="F37" s="14"/>
    </row>
  </sheetData>
  <sheetProtection/>
  <mergeCells count="8">
    <mergeCell ref="C37:F37"/>
    <mergeCell ref="C3:G3"/>
    <mergeCell ref="A4:G4"/>
    <mergeCell ref="B6:F6"/>
    <mergeCell ref="A32:B32"/>
    <mergeCell ref="C1:G1"/>
    <mergeCell ref="C2:G2"/>
    <mergeCell ref="A37:B3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2018-12-04T12:39:50Z</cp:lastPrinted>
  <dcterms:created xsi:type="dcterms:W3CDTF">1996-10-14T23:33:28Z</dcterms:created>
  <dcterms:modified xsi:type="dcterms:W3CDTF">2018-12-04T12:40:39Z</dcterms:modified>
  <cp:category/>
  <cp:version/>
  <cp:contentType/>
  <cp:contentStatus/>
</cp:coreProperties>
</file>