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9"/>
  </bookViews>
  <sheets>
    <sheet name="1_er" sheetId="1" r:id="rId1"/>
    <sheet name="2_er " sheetId="2" r:id="rId2"/>
    <sheet name="3_er" sheetId="3" r:id="rId3"/>
    <sheet name="arvest" sheetId="4" r:id="rId4"/>
    <sheet name="gexarvest" sheetId="5" r:id="rId5"/>
    <sheet name="mank_marz" sheetId="6" r:id="rId6"/>
    <sheet name="atletika" sheetId="7" r:id="rId7"/>
    <sheet name="marmnamarz" sheetId="8" r:id="rId8"/>
    <sheet name="mpsk" sheetId="9" r:id="rId9"/>
    <sheet name="mank_kentron" sheetId="10" r:id="rId10"/>
    <sheet name="komunal" sheetId="11" r:id="rId11"/>
    <sheet name="zbosaygi" sheetId="12" r:id="rId12"/>
    <sheet name="Mshak_kentron" sheetId="13" r:id="rId13"/>
    <sheet name="hashv_kentron" sheetId="14" r:id="rId14"/>
    <sheet name="akumb" sheetId="15" r:id="rId15"/>
  </sheets>
  <definedNames/>
  <calcPr fullCalcOnLoad="1"/>
</workbook>
</file>

<file path=xl/sharedStrings.xml><?xml version="1.0" encoding="utf-8"?>
<sst xmlns="http://schemas.openxmlformats.org/spreadsheetml/2006/main" count="556" uniqueCount="190">
  <si>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</si>
  <si>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</si>
  <si>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</si>
  <si>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</si>
  <si>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</si>
  <si>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</si>
  <si>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</si>
  <si>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</si>
  <si>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</si>
  <si>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</si>
  <si>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</si>
  <si>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</si>
  <si>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</si>
  <si>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</si>
  <si>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</si>
  <si>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&lt;&lt;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</si>
  <si>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</si>
  <si>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</si>
  <si>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</si>
  <si>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</si>
  <si>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</si>
  <si>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</si>
  <si>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Ուսուցիչ - մանկավարժ, դրույք</t>
  </si>
  <si>
    <t xml:space="preserve">3-րդ կարգ </t>
  </si>
  <si>
    <t xml:space="preserve">Ընդհանուրը </t>
  </si>
  <si>
    <t>&lt;&lt;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</si>
  <si>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</si>
  <si>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</si>
  <si>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Ուսուցիչ-մանկավարժ, դրույք</t>
  </si>
  <si>
    <t>Հավելված N 17</t>
  </si>
  <si>
    <t>&lt;&lt;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</si>
  <si>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Հավելված N 18</t>
  </si>
  <si>
    <t>&lt;&lt;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</si>
  <si>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Տնօրենի տեղակալ</t>
  </si>
  <si>
    <t>Բուժքույր, բուժքույր-լաբորանտ, մերսող</t>
  </si>
  <si>
    <t>Մարզիչ-մանկավարժ, դրույք</t>
  </si>
  <si>
    <t>Հավելված N 19</t>
  </si>
  <si>
    <t>&lt;&lt;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</si>
  <si>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Գործավար-գանձապահ</t>
  </si>
  <si>
    <t>Հրահանգիչ</t>
  </si>
  <si>
    <t>Հավելված N 20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</si>
  <si>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</si>
  <si>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</si>
  <si>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Հավելված N 21</t>
  </si>
  <si>
    <t>&lt;&lt; Մանկապատանեկան ստեղծագործության կենտրոն&gt;&gt; համայնքային ոչ առևտրային կազմակերպության աշխատակիցների թվաքանակը, հաստիքացուցակը և պաշտոնային դրույքաչափերը</t>
  </si>
  <si>
    <t>Գեղմասվար</t>
  </si>
  <si>
    <t>Մանկապատանեկան կոլեկտիվի կազմակերպիչ, խմբակների և սեկցիաների ղեկավարներ, կոնցերտմեյստր, արտադպրոցական ուսուցման վարպետ, արտադպրոցական ուսուցման այլ ձևերի ղեկավարներ</t>
  </si>
  <si>
    <t>Հավելված N 22</t>
  </si>
  <si>
    <t>&lt;&lt;Ակումբագրադարանային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</si>
  <si>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</si>
  <si>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</si>
  <si>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</si>
  <si>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</si>
  <si>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</si>
  <si>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</si>
  <si>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Հավելված N 23</t>
  </si>
  <si>
    <t>Ֆոնդապահ</t>
  </si>
  <si>
    <t>Պատկերասրահի վարիչ</t>
  </si>
  <si>
    <t>Հավելված N 24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</si>
  <si>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</si>
  <si>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</si>
  <si>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</si>
  <si>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</si>
  <si>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</si>
  <si>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</si>
  <si>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Հավելված N 25</t>
  </si>
  <si>
    <t>&lt;&lt; Կապանի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</si>
  <si>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Ծառայության պետ</t>
  </si>
  <si>
    <t>Ճարտարագետ</t>
  </si>
  <si>
    <t>Ավտոպարկի վարիչ</t>
  </si>
  <si>
    <t>Մեխանիկ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</si>
  <si>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</si>
  <si>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</si>
  <si>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</si>
  <si>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</si>
  <si>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</si>
  <si>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</si>
  <si>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</si>
  <si>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</si>
  <si>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</si>
  <si>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մեքենայի վարորդ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</si>
  <si>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</si>
  <si>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</si>
  <si>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</si>
  <si>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</si>
  <si>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</si>
  <si>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&lt;&lt;Վ.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</si>
  <si>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 xml:space="preserve">Օժանդակ աշխատողներ` 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</si>
  <si>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</si>
  <si>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</si>
  <si>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</si>
  <si>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</si>
  <si>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&lt;&lt;Կապանի մշակույթի կենտրոն &gt;&gt; համայնքային ոչ առևտրային կազմակերպության աշխատակիցների թվաքանակը, հաստիքացուցակը և պաշտոնային դրույքաչափերը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</si>
  <si>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</si>
  <si>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</si>
  <si>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</si>
  <si>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</si>
  <si>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</si>
  <si>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</si>
  <si>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</si>
  <si>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</si>
  <si>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</si>
  <si>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</si>
  <si>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</si>
  <si>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</si>
  <si>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</si>
  <si>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</si>
  <si>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</si>
  <si>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</si>
  <si>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</si>
  <si>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</si>
  <si>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</si>
  <si>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Ջրատարի վարորդ</t>
  </si>
  <si>
    <t>Սանմաքրման և կանաչապատման գծով համակարգող աշխղեկ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</si>
  <si>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</si>
  <si>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</si>
  <si>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Գնումների համակարգող</t>
  </si>
  <si>
    <t>Աշխ. ֆոնդ</t>
  </si>
  <si>
    <t>Օժանդակ աշխատող`</t>
  </si>
  <si>
    <t>Բուժքույր`</t>
  </si>
  <si>
    <t>Հավաքարար`</t>
  </si>
  <si>
    <t>Պահակ`</t>
  </si>
  <si>
    <t>Ակումբավար`</t>
  </si>
  <si>
    <t>Միջոցառումների կազմակերպիչ`</t>
  </si>
  <si>
    <t>Ավագ գրադարանավար`</t>
  </si>
  <si>
    <t>Գրադարանավար`</t>
  </si>
  <si>
    <t>Հոգեբան`</t>
  </si>
  <si>
    <t>Հսկիչ՝</t>
  </si>
  <si>
    <t>Պահակ՝</t>
  </si>
  <si>
    <t>5.3.1</t>
  </si>
  <si>
    <t>5.3.2</t>
  </si>
  <si>
    <t>Աշխատակազմի քարտուղար</t>
  </si>
  <si>
    <t>Նելլի Շահնազարյան</t>
  </si>
  <si>
    <t>Կապան  համայնքի ավագանու</t>
  </si>
  <si>
    <t>Հավելված N 28</t>
  </si>
  <si>
    <t>Կադրերի գծով պատասխանատու</t>
  </si>
  <si>
    <t xml:space="preserve">Գանձապահ </t>
  </si>
  <si>
    <t>Փայտահատ</t>
  </si>
  <si>
    <t>Սանմաքրման հավաքարար</t>
  </si>
  <si>
    <t>Ավտոէլեկտրիկ</t>
  </si>
  <si>
    <t>Ավտոպարկի դիսպետչեր, մեխանիկ</t>
  </si>
  <si>
    <t>4-րդ կարգ</t>
  </si>
  <si>
    <t>Մեթոդիստ</t>
  </si>
  <si>
    <t>Հնոցապան /սեզոնային/</t>
  </si>
  <si>
    <t>Ծրագրավորող</t>
  </si>
  <si>
    <t>Պատկերասրահի ցուցահանդեսների կազմակերպիչ</t>
  </si>
  <si>
    <t>Վարորդ կիսաբեռնատարի</t>
  </si>
  <si>
    <t>Բեռնատարի վարորդ /ԶԻԼ/հատուկ</t>
  </si>
  <si>
    <t>Հերթապահ</t>
  </si>
  <si>
    <t>Հավելված N 26</t>
  </si>
  <si>
    <t>Հավելված N 27</t>
  </si>
  <si>
    <t>Հավելված N 29</t>
  </si>
  <si>
    <t xml:space="preserve"> Հավելված  N 30</t>
  </si>
  <si>
    <t>Հավելված N 31</t>
  </si>
  <si>
    <t>Մերսող</t>
  </si>
  <si>
    <t>Հանդերձապան-դռնապան</t>
  </si>
  <si>
    <t>Հանդերձապան-դռնապահ</t>
  </si>
  <si>
    <t>Մանկապատանեկան կոլեկտիվի կազմակերպիչ, խմբակների և սեկցիաների ղեկավարներ,կոնցերտմեյստր,  արտադպրոցական ուսուցման վարպետ, արտադպրոցական ուսուցման այլ ձևերի ղեկավարներ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</si>
  <si>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</si>
  <si>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</si>
  <si>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</si>
  <si>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</si>
  <si>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</si>
  <si>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</si>
  <si>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</si>
  <si>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</si>
  <si>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</si>
  <si>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Դերասան-հումորիստ</t>
  </si>
  <si>
    <t>Էրգոթերապեւտ</t>
  </si>
  <si>
    <t>Ֆիզիոթերապեւտ</t>
  </si>
  <si>
    <t>7,1</t>
  </si>
  <si>
    <t>7,2</t>
  </si>
  <si>
    <t>7,3</t>
  </si>
  <si>
    <t>8</t>
  </si>
  <si>
    <t xml:space="preserve">2018թ. դեկտեմբերի         -ի թիվ    -Ա որոշման </t>
  </si>
  <si>
    <t>Տնտեսագետ</t>
  </si>
  <si>
    <t>Հաշվապահ</t>
  </si>
  <si>
    <t>Ավտոմեխանիկ</t>
  </si>
  <si>
    <t>Մեխանիզատոր</t>
  </si>
  <si>
    <t>Ավտոզոդող-եռակցող</t>
  </si>
  <si>
    <t>Արտաքին կապերի պատասխանատու</t>
  </si>
  <si>
    <t>Օպերատոր</t>
  </si>
  <si>
    <t>Բեմադրող օպերատոր</t>
  </si>
  <si>
    <t>Հաղորդավար</t>
  </si>
  <si>
    <t>Մեթոդիստ-գործիքավորող</t>
  </si>
  <si>
    <t>Տիկնիկային խմբի ղեկավար</t>
  </si>
  <si>
    <t>Դերասան-պարող</t>
  </si>
  <si>
    <t>Երաժիշտ̀</t>
  </si>
  <si>
    <t>Հավաքարար̀</t>
  </si>
  <si>
    <t xml:space="preserve">2018թ. դեկտեմբերի 10-ի թիվ    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</si>
</sst>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41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26" t="s">
        <v>29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7" customHeight="1">
      <c r="A5" s="26" t="s">
        <v>15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36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>C10*D10</f>
        <v>71000</v>
      </c>
      <c r="F10" s="5">
        <v>73826</v>
      </c>
      <c r="G10" s="5">
        <f aca="true" t="shared" si="0" ref="G10:G21">F10*C10</f>
        <v>73826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C11*D11</f>
        <v>66200</v>
      </c>
      <c r="F11" s="5">
        <v>71429</v>
      </c>
      <c r="G11" s="5">
        <f t="shared" si="0"/>
        <v>71429</v>
      </c>
    </row>
    <row r="12" spans="1:7" ht="21.75" customHeight="1">
      <c r="A12" s="5">
        <v>4</v>
      </c>
      <c r="B12" s="2" t="s">
        <v>18</v>
      </c>
      <c r="C12" s="5">
        <v>1.5</v>
      </c>
      <c r="D12" s="5">
        <v>66200</v>
      </c>
      <c r="E12" s="5">
        <f>C12*D12</f>
        <v>99300</v>
      </c>
      <c r="F12" s="5">
        <v>71429</v>
      </c>
      <c r="G12" s="5">
        <f t="shared" si="0"/>
        <v>107143.5</v>
      </c>
    </row>
    <row r="13" spans="1:7" ht="21.75" customHeight="1">
      <c r="A13" s="5">
        <v>5</v>
      </c>
      <c r="B13" s="2" t="s">
        <v>143</v>
      </c>
      <c r="C13" s="5">
        <v>0.5</v>
      </c>
      <c r="D13" s="5"/>
      <c r="E13" s="5"/>
      <c r="F13" s="5">
        <v>73826</v>
      </c>
      <c r="G13" s="5">
        <f t="shared" si="0"/>
        <v>36913</v>
      </c>
    </row>
    <row r="14" spans="1:7" ht="21.75" customHeight="1">
      <c r="A14" s="5">
        <v>6</v>
      </c>
      <c r="B14" s="2" t="s">
        <v>19</v>
      </c>
      <c r="C14" s="5">
        <v>0.5</v>
      </c>
      <c r="D14" s="5">
        <v>71000</v>
      </c>
      <c r="E14" s="5">
        <f>C14*D14</f>
        <v>35500</v>
      </c>
      <c r="F14" s="5">
        <v>73826</v>
      </c>
      <c r="G14" s="5">
        <f t="shared" si="0"/>
        <v>36913</v>
      </c>
    </row>
    <row r="15" spans="1:7" ht="21.75" customHeight="1">
      <c r="A15" s="27" t="s">
        <v>11</v>
      </c>
      <c r="B15" s="28"/>
      <c r="C15" s="12">
        <f>SUM(C9:C14)</f>
        <v>5.5</v>
      </c>
      <c r="D15" s="4"/>
      <c r="E15" s="4">
        <f>SUM(E9:E14)</f>
        <v>367000</v>
      </c>
      <c r="F15" s="4"/>
      <c r="G15" s="4">
        <f>SUM(G9:G14)</f>
        <v>430724.5</v>
      </c>
    </row>
    <row r="16" spans="1:7" ht="45" customHeight="1">
      <c r="A16" s="4" t="s">
        <v>20</v>
      </c>
      <c r="B16" s="11" t="s">
        <v>21</v>
      </c>
      <c r="C16" s="5"/>
      <c r="D16" s="5"/>
      <c r="E16" s="5"/>
      <c r="F16" s="5"/>
      <c r="G16" s="5"/>
    </row>
    <row r="17" spans="1:7" ht="33" customHeight="1">
      <c r="A17" s="5">
        <v>7</v>
      </c>
      <c r="B17" s="2" t="s">
        <v>22</v>
      </c>
      <c r="C17" s="5">
        <v>38</v>
      </c>
      <c r="D17" s="5">
        <v>67100</v>
      </c>
      <c r="E17" s="5">
        <f>C17*D17</f>
        <v>2549800</v>
      </c>
      <c r="F17" s="5">
        <v>72429</v>
      </c>
      <c r="G17" s="5">
        <f t="shared" si="0"/>
        <v>2752302</v>
      </c>
    </row>
    <row r="18" spans="1:7" ht="21.75" customHeight="1">
      <c r="A18" s="6" t="s">
        <v>170</v>
      </c>
      <c r="B18" s="2" t="s">
        <v>4</v>
      </c>
      <c r="C18" s="5"/>
      <c r="D18" s="5">
        <v>68000</v>
      </c>
      <c r="E18" s="5"/>
      <c r="F18" s="5">
        <v>73429</v>
      </c>
      <c r="G18" s="5"/>
    </row>
    <row r="19" spans="1:7" ht="21.75" customHeight="1">
      <c r="A19" s="6" t="s">
        <v>171</v>
      </c>
      <c r="B19" s="2" t="s">
        <v>5</v>
      </c>
      <c r="C19" s="5"/>
      <c r="D19" s="5">
        <v>67100</v>
      </c>
      <c r="E19" s="5"/>
      <c r="F19" s="5">
        <v>72429</v>
      </c>
      <c r="G19" s="5"/>
    </row>
    <row r="20" spans="1:7" ht="21.75" customHeight="1">
      <c r="A20" s="6" t="s">
        <v>172</v>
      </c>
      <c r="B20" s="2" t="s">
        <v>23</v>
      </c>
      <c r="C20" s="5"/>
      <c r="D20" s="5">
        <v>66200</v>
      </c>
      <c r="E20" s="5"/>
      <c r="F20" s="5">
        <v>71429</v>
      </c>
      <c r="G20" s="5"/>
    </row>
    <row r="21" spans="1:7" ht="43.5" customHeight="1">
      <c r="A21" s="6" t="s">
        <v>173</v>
      </c>
      <c r="B21" s="2" t="s">
        <v>22</v>
      </c>
      <c r="C21" s="5">
        <v>15</v>
      </c>
      <c r="D21" s="5">
        <v>71000</v>
      </c>
      <c r="E21" s="5">
        <f>D21*C21</f>
        <v>1065000</v>
      </c>
      <c r="F21" s="5">
        <v>73826</v>
      </c>
      <c r="G21" s="5">
        <f t="shared" si="0"/>
        <v>1107390</v>
      </c>
    </row>
    <row r="22" spans="1:7" ht="21.75" customHeight="1">
      <c r="A22" s="27" t="s">
        <v>11</v>
      </c>
      <c r="B22" s="28"/>
      <c r="C22" s="4">
        <f>C21+C17</f>
        <v>53</v>
      </c>
      <c r="D22" s="5"/>
      <c r="E22" s="5">
        <f>E21+E17</f>
        <v>3614800</v>
      </c>
      <c r="F22" s="5"/>
      <c r="G22" s="4">
        <f>G21+G17</f>
        <v>3859692</v>
      </c>
    </row>
    <row r="23" spans="1:7" ht="21.75" customHeight="1">
      <c r="A23" s="27" t="s">
        <v>24</v>
      </c>
      <c r="B23" s="28"/>
      <c r="C23" s="4">
        <f>C22+C15</f>
        <v>58.5</v>
      </c>
      <c r="D23" s="4"/>
      <c r="E23" s="4">
        <f>E22+E15</f>
        <v>3981800</v>
      </c>
      <c r="F23" s="4"/>
      <c r="G23" s="18">
        <f>G22+G15</f>
        <v>4290416.5</v>
      </c>
    </row>
    <row r="28" spans="1:6" ht="14.25" customHeight="1">
      <c r="A28" s="26" t="s">
        <v>131</v>
      </c>
      <c r="B28" s="26"/>
      <c r="C28" s="25" t="s">
        <v>132</v>
      </c>
      <c r="D28" s="25"/>
      <c r="E28" s="25"/>
      <c r="F28" s="25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C21" sqref="C21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10" hidden="1" customWidth="1"/>
    <col min="5" max="5" width="18.28125" style="10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26" t="s">
        <v>149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4" spans="4:5" ht="13.5">
      <c r="D4" s="3"/>
      <c r="E4" s="3"/>
    </row>
    <row r="5" spans="1:7" ht="49.5" customHeight="1">
      <c r="A5" s="26" t="s">
        <v>59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80000</v>
      </c>
      <c r="E8" s="5">
        <f>C8*D8</f>
        <v>80000</v>
      </c>
      <c r="F8" s="5">
        <v>100000</v>
      </c>
      <c r="G8" s="5">
        <f>F8*C8</f>
        <v>100000</v>
      </c>
    </row>
    <row r="9" spans="1:7" ht="21.75" customHeight="1">
      <c r="A9" s="5">
        <v>2</v>
      </c>
      <c r="B9" s="2" t="s">
        <v>60</v>
      </c>
      <c r="C9" s="5">
        <v>1</v>
      </c>
      <c r="D9" s="5">
        <v>71000</v>
      </c>
      <c r="E9" s="5">
        <f aca="true" t="shared" si="0" ref="E9:E17">D9*C9</f>
        <v>71000</v>
      </c>
      <c r="F9" s="5">
        <v>73826</v>
      </c>
      <c r="G9" s="5">
        <f aca="true" t="shared" si="1" ref="G9:G21">F9*C9</f>
        <v>73826</v>
      </c>
    </row>
    <row r="10" spans="1:7" ht="21.75" customHeight="1">
      <c r="A10" s="5">
        <v>3</v>
      </c>
      <c r="B10" s="2" t="s">
        <v>61</v>
      </c>
      <c r="C10" s="5">
        <v>3</v>
      </c>
      <c r="D10" s="5">
        <v>71000</v>
      </c>
      <c r="E10" s="5">
        <f t="shared" si="0"/>
        <v>213000</v>
      </c>
      <c r="F10" s="5">
        <v>73826</v>
      </c>
      <c r="G10" s="5">
        <f t="shared" si="1"/>
        <v>221478</v>
      </c>
    </row>
    <row r="11" spans="1:7" ht="21.75" customHeight="1">
      <c r="A11" s="5">
        <v>4</v>
      </c>
      <c r="B11" s="2" t="s">
        <v>126</v>
      </c>
      <c r="C11" s="5">
        <f>C12+C13</f>
        <v>2</v>
      </c>
      <c r="D11" s="5"/>
      <c r="E11" s="5"/>
      <c r="F11" s="5"/>
      <c r="G11" s="5">
        <f>G12+G13</f>
        <v>145255</v>
      </c>
    </row>
    <row r="12" spans="1:7" ht="21.75" customHeight="1">
      <c r="A12" s="5">
        <v>4.1</v>
      </c>
      <c r="B12" s="2" t="s">
        <v>62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4.2</v>
      </c>
      <c r="B13" s="2" t="s">
        <v>62</v>
      </c>
      <c r="C13" s="5">
        <v>1</v>
      </c>
      <c r="D13" s="5">
        <v>71000</v>
      </c>
      <c r="E13" s="5">
        <f t="shared" si="0"/>
        <v>71000</v>
      </c>
      <c r="F13" s="5">
        <v>73826</v>
      </c>
      <c r="G13" s="5">
        <f t="shared" si="1"/>
        <v>73826</v>
      </c>
    </row>
    <row r="14" spans="1:7" ht="21.75" customHeight="1">
      <c r="A14" s="5">
        <v>5</v>
      </c>
      <c r="B14" s="2" t="s">
        <v>63</v>
      </c>
      <c r="C14" s="5">
        <v>2</v>
      </c>
      <c r="D14" s="5">
        <v>71000</v>
      </c>
      <c r="E14" s="5">
        <f t="shared" si="0"/>
        <v>142000</v>
      </c>
      <c r="F14" s="5">
        <v>73826</v>
      </c>
      <c r="G14" s="5">
        <f t="shared" si="1"/>
        <v>147652</v>
      </c>
    </row>
    <row r="15" spans="1:7" ht="21.75" customHeight="1">
      <c r="A15" s="5">
        <v>5.1</v>
      </c>
      <c r="B15" s="2" t="s">
        <v>4</v>
      </c>
      <c r="C15" s="5"/>
      <c r="D15" s="5">
        <v>71000</v>
      </c>
      <c r="E15" s="5"/>
      <c r="F15" s="5">
        <v>73826</v>
      </c>
      <c r="G15" s="5">
        <f t="shared" si="1"/>
        <v>0</v>
      </c>
    </row>
    <row r="16" spans="1:7" ht="21.75" customHeight="1">
      <c r="A16" s="5">
        <v>5.2</v>
      </c>
      <c r="B16" s="2" t="s">
        <v>5</v>
      </c>
      <c r="C16" s="5"/>
      <c r="D16" s="5">
        <v>71000</v>
      </c>
      <c r="E16" s="5"/>
      <c r="F16" s="5">
        <v>73826</v>
      </c>
      <c r="G16" s="5">
        <f t="shared" si="1"/>
        <v>0</v>
      </c>
    </row>
    <row r="17" spans="1:7" ht="21.75" customHeight="1">
      <c r="A17" s="5">
        <v>6</v>
      </c>
      <c r="B17" s="2" t="s">
        <v>64</v>
      </c>
      <c r="C17" s="5">
        <v>2</v>
      </c>
      <c r="D17" s="5">
        <v>66200</v>
      </c>
      <c r="E17" s="5">
        <f t="shared" si="0"/>
        <v>132400</v>
      </c>
      <c r="F17" s="5">
        <v>73826</v>
      </c>
      <c r="G17" s="5">
        <f t="shared" si="1"/>
        <v>147652</v>
      </c>
    </row>
    <row r="18" spans="1:7" ht="21.75" customHeight="1">
      <c r="A18" s="5">
        <v>6.1</v>
      </c>
      <c r="B18" s="2" t="s">
        <v>4</v>
      </c>
      <c r="C18" s="5"/>
      <c r="D18" s="5">
        <v>66200</v>
      </c>
      <c r="E18" s="5"/>
      <c r="F18" s="5">
        <v>73826</v>
      </c>
      <c r="G18" s="5">
        <f t="shared" si="1"/>
        <v>0</v>
      </c>
    </row>
    <row r="19" spans="1:7" ht="21.75" customHeight="1">
      <c r="A19" s="5">
        <v>6.2</v>
      </c>
      <c r="B19" s="2" t="s">
        <v>5</v>
      </c>
      <c r="C19" s="5"/>
      <c r="D19" s="5">
        <v>66200</v>
      </c>
      <c r="E19" s="5"/>
      <c r="F19" s="5">
        <v>73826</v>
      </c>
      <c r="G19" s="5">
        <f t="shared" si="1"/>
        <v>0</v>
      </c>
    </row>
    <row r="20" spans="1:7" ht="21.75" customHeight="1">
      <c r="A20" s="5">
        <v>7</v>
      </c>
      <c r="B20" s="23" t="s">
        <v>169</v>
      </c>
      <c r="C20" s="5">
        <v>2</v>
      </c>
      <c r="D20" s="5"/>
      <c r="E20" s="5"/>
      <c r="F20" s="5">
        <v>90000</v>
      </c>
      <c r="G20" s="5">
        <f t="shared" si="1"/>
        <v>180000</v>
      </c>
    </row>
    <row r="21" spans="1:7" ht="21.75" customHeight="1">
      <c r="A21" s="5">
        <v>8</v>
      </c>
      <c r="B21" s="23" t="s">
        <v>168</v>
      </c>
      <c r="C21" s="5">
        <v>1</v>
      </c>
      <c r="D21" s="5"/>
      <c r="E21" s="5"/>
      <c r="F21" s="5">
        <v>90000</v>
      </c>
      <c r="G21" s="5">
        <f t="shared" si="1"/>
        <v>90000</v>
      </c>
    </row>
    <row r="22" spans="1:7" ht="21.75" customHeight="1">
      <c r="A22" s="5">
        <v>9</v>
      </c>
      <c r="B22" s="23" t="s">
        <v>9</v>
      </c>
      <c r="C22" s="5">
        <v>1</v>
      </c>
      <c r="D22" s="5"/>
      <c r="E22" s="5"/>
      <c r="F22" s="5">
        <v>73826</v>
      </c>
      <c r="G22" s="5">
        <f>F22*C22</f>
        <v>73826</v>
      </c>
    </row>
    <row r="23" spans="1:7" ht="30" customHeight="1">
      <c r="A23" s="27" t="s">
        <v>11</v>
      </c>
      <c r="B23" s="28"/>
      <c r="C23" s="4">
        <f>SUM(C8:C19)-C11+C22+C20+C21</f>
        <v>15</v>
      </c>
      <c r="D23" s="4">
        <f>SUM(D8:D19)-D11+D22+D20+D21</f>
        <v>770800</v>
      </c>
      <c r="E23" s="4">
        <f>SUM(E8:E19)-E11+E22+E20+E21</f>
        <v>775600</v>
      </c>
      <c r="F23" s="4"/>
      <c r="G23" s="4">
        <f>SUM(G8:G19)-G11+G22+G20+G21</f>
        <v>1179689</v>
      </c>
    </row>
    <row r="29" spans="1:6" ht="14.25" customHeight="1">
      <c r="A29" s="26" t="s">
        <v>131</v>
      </c>
      <c r="B29" s="26"/>
      <c r="C29" s="25" t="s">
        <v>132</v>
      </c>
      <c r="D29" s="25"/>
      <c r="E29" s="25"/>
      <c r="F29" s="25"/>
    </row>
  </sheetData>
  <sheetProtection/>
  <mergeCells count="7">
    <mergeCell ref="A5:G5"/>
    <mergeCell ref="A23:B23"/>
    <mergeCell ref="C1:G1"/>
    <mergeCell ref="C2:G2"/>
    <mergeCell ref="C3:G3"/>
    <mergeCell ref="A29:B29"/>
    <mergeCell ref="C29:F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6384" width="9.140625" style="1" customWidth="1"/>
  </cols>
  <sheetData>
    <row r="1" spans="3:5" ht="14.25" customHeight="1">
      <c r="C1" s="26" t="s">
        <v>150</v>
      </c>
      <c r="D1" s="26"/>
      <c r="E1" s="26"/>
    </row>
    <row r="2" spans="3:5" ht="14.25" customHeight="1">
      <c r="C2" s="26" t="s">
        <v>133</v>
      </c>
      <c r="D2" s="26"/>
      <c r="E2" s="26"/>
    </row>
    <row r="3" spans="3:5" ht="14.25" customHeight="1">
      <c r="C3" s="26" t="s">
        <v>189</v>
      </c>
      <c r="D3" s="26"/>
      <c r="E3" s="26"/>
    </row>
    <row r="4" spans="1:5" ht="38.25" customHeight="1">
      <c r="A4" s="26" t="s">
        <v>66</v>
      </c>
      <c r="B4" s="26"/>
      <c r="C4" s="26"/>
      <c r="D4" s="26"/>
      <c r="E4" s="26"/>
    </row>
    <row r="5" spans="1:5" ht="34.5" customHeight="1">
      <c r="A5" s="9" t="s">
        <v>0</v>
      </c>
      <c r="B5" s="9" t="s">
        <v>1</v>
      </c>
      <c r="C5" s="9" t="s">
        <v>2</v>
      </c>
      <c r="D5" s="8" t="s">
        <v>12</v>
      </c>
      <c r="E5" s="4" t="s">
        <v>14</v>
      </c>
    </row>
    <row r="6" spans="1:5" ht="25.5" customHeight="1">
      <c r="A6" s="5">
        <v>1</v>
      </c>
      <c r="B6" s="2" t="s">
        <v>3</v>
      </c>
      <c r="C6" s="5">
        <v>1</v>
      </c>
      <c r="D6" s="5">
        <v>240000</v>
      </c>
      <c r="E6" s="5">
        <f>C6*D6</f>
        <v>240000</v>
      </c>
    </row>
    <row r="7" spans="1:5" ht="25.5" customHeight="1">
      <c r="A7" s="5">
        <v>2</v>
      </c>
      <c r="B7" s="2" t="s">
        <v>68</v>
      </c>
      <c r="C7" s="5">
        <v>1</v>
      </c>
      <c r="D7" s="5">
        <v>235000</v>
      </c>
      <c r="E7" s="5">
        <f aca="true" t="shared" si="0" ref="E7:E60">D7*C7</f>
        <v>235000</v>
      </c>
    </row>
    <row r="8" spans="1:5" ht="25.5" customHeight="1">
      <c r="A8" s="5">
        <v>3</v>
      </c>
      <c r="B8" s="2" t="s">
        <v>175</v>
      </c>
      <c r="C8" s="5">
        <v>1</v>
      </c>
      <c r="D8" s="5">
        <v>150000</v>
      </c>
      <c r="E8" s="5">
        <f t="shared" si="0"/>
        <v>150000</v>
      </c>
    </row>
    <row r="9" spans="1:5" ht="25.5" customHeight="1">
      <c r="A9" s="5">
        <v>4</v>
      </c>
      <c r="B9" s="2" t="s">
        <v>176</v>
      </c>
      <c r="C9" s="5">
        <v>1</v>
      </c>
      <c r="D9" s="5">
        <v>140000</v>
      </c>
      <c r="E9" s="5">
        <f t="shared" si="0"/>
        <v>140000</v>
      </c>
    </row>
    <row r="10" spans="1:5" ht="25.5" customHeight="1">
      <c r="A10" s="5">
        <v>5</v>
      </c>
      <c r="B10" s="2" t="s">
        <v>60</v>
      </c>
      <c r="C10" s="5">
        <v>1</v>
      </c>
      <c r="D10" s="5">
        <v>150000</v>
      </c>
      <c r="E10" s="5">
        <f>D10*C10</f>
        <v>150000</v>
      </c>
    </row>
    <row r="11" spans="1:5" ht="24.75" customHeight="1">
      <c r="A11" s="5">
        <v>6</v>
      </c>
      <c r="B11" s="2" t="s">
        <v>136</v>
      </c>
      <c r="C11" s="5">
        <v>1</v>
      </c>
      <c r="D11" s="5">
        <v>80000</v>
      </c>
      <c r="E11" s="5">
        <f>D11*C11</f>
        <v>80000</v>
      </c>
    </row>
    <row r="12" spans="1:5" ht="25.5" customHeight="1">
      <c r="A12" s="5">
        <v>7</v>
      </c>
      <c r="B12" s="2" t="s">
        <v>135</v>
      </c>
      <c r="C12" s="5">
        <v>1</v>
      </c>
      <c r="D12" s="5">
        <v>100000</v>
      </c>
      <c r="E12" s="5">
        <f>D12*C12</f>
        <v>100000</v>
      </c>
    </row>
    <row r="13" spans="1:5" ht="25.5" customHeight="1">
      <c r="A13" s="5">
        <v>8</v>
      </c>
      <c r="B13" s="2" t="s">
        <v>72</v>
      </c>
      <c r="C13" s="5">
        <v>1</v>
      </c>
      <c r="D13" s="5">
        <v>150000</v>
      </c>
      <c r="E13" s="5">
        <f>D13*C13</f>
        <v>150000</v>
      </c>
    </row>
    <row r="14" spans="1:5" ht="25.5" customHeight="1">
      <c r="A14" s="5">
        <v>9</v>
      </c>
      <c r="B14" s="2" t="s">
        <v>71</v>
      </c>
      <c r="C14" s="5">
        <v>1</v>
      </c>
      <c r="D14" s="5">
        <v>80000</v>
      </c>
      <c r="E14" s="5">
        <f t="shared" si="0"/>
        <v>80000</v>
      </c>
    </row>
    <row r="15" spans="1:5" ht="25.5" customHeight="1">
      <c r="A15" s="5">
        <v>10</v>
      </c>
      <c r="B15" s="2" t="s">
        <v>13</v>
      </c>
      <c r="C15" s="5">
        <v>1</v>
      </c>
      <c r="D15" s="5">
        <v>90000</v>
      </c>
      <c r="E15" s="5">
        <f t="shared" si="0"/>
        <v>90000</v>
      </c>
    </row>
    <row r="16" spans="1:5" ht="25.5" customHeight="1">
      <c r="A16" s="5">
        <v>11</v>
      </c>
      <c r="B16" s="2" t="s">
        <v>116</v>
      </c>
      <c r="C16" s="5">
        <v>1</v>
      </c>
      <c r="D16" s="5">
        <v>100000</v>
      </c>
      <c r="E16" s="5">
        <f t="shared" si="0"/>
        <v>100000</v>
      </c>
    </row>
    <row r="17" spans="1:5" ht="25.5" customHeight="1">
      <c r="A17" s="5">
        <v>12</v>
      </c>
      <c r="B17" s="2" t="s">
        <v>18</v>
      </c>
      <c r="C17" s="5">
        <v>1</v>
      </c>
      <c r="D17" s="5">
        <v>71429</v>
      </c>
      <c r="E17" s="5">
        <f t="shared" si="0"/>
        <v>71429</v>
      </c>
    </row>
    <row r="18" spans="1:5" ht="25.5" customHeight="1">
      <c r="A18" s="5">
        <v>13</v>
      </c>
      <c r="B18" s="2" t="s">
        <v>67</v>
      </c>
      <c r="C18" s="5">
        <v>2</v>
      </c>
      <c r="D18" s="5">
        <v>160000</v>
      </c>
      <c r="E18" s="5">
        <f t="shared" si="0"/>
        <v>320000</v>
      </c>
    </row>
    <row r="19" spans="1:5" ht="25.5" customHeight="1">
      <c r="A19" s="5">
        <v>14</v>
      </c>
      <c r="B19" s="2" t="s">
        <v>67</v>
      </c>
      <c r="C19" s="5">
        <v>2</v>
      </c>
      <c r="D19" s="5">
        <v>150000</v>
      </c>
      <c r="E19" s="5">
        <f t="shared" si="0"/>
        <v>300000</v>
      </c>
    </row>
    <row r="20" spans="1:5" ht="25.5" customHeight="1">
      <c r="A20" s="5">
        <v>15</v>
      </c>
      <c r="B20" s="2" t="s">
        <v>104</v>
      </c>
      <c r="C20" s="5">
        <v>1</v>
      </c>
      <c r="D20" s="5">
        <v>125000</v>
      </c>
      <c r="E20" s="5">
        <f t="shared" si="0"/>
        <v>125000</v>
      </c>
    </row>
    <row r="21" spans="1:5" ht="25.5" customHeight="1">
      <c r="A21" s="5">
        <v>16</v>
      </c>
      <c r="B21" s="2" t="s">
        <v>69</v>
      </c>
      <c r="C21" s="5">
        <v>1</v>
      </c>
      <c r="D21" s="5">
        <v>235000</v>
      </c>
      <c r="E21" s="5">
        <f t="shared" si="0"/>
        <v>235000</v>
      </c>
    </row>
    <row r="22" spans="1:5" ht="25.5" customHeight="1">
      <c r="A22" s="5">
        <v>17</v>
      </c>
      <c r="B22" s="2" t="s">
        <v>73</v>
      </c>
      <c r="C22" s="5">
        <v>1</v>
      </c>
      <c r="D22" s="5">
        <v>100000</v>
      </c>
      <c r="E22" s="5">
        <f t="shared" si="0"/>
        <v>100000</v>
      </c>
    </row>
    <row r="23" spans="1:5" ht="25.5" customHeight="1">
      <c r="A23" s="5">
        <v>18</v>
      </c>
      <c r="B23" s="2" t="s">
        <v>105</v>
      </c>
      <c r="C23" s="5">
        <v>1</v>
      </c>
      <c r="D23" s="5">
        <v>100000</v>
      </c>
      <c r="E23" s="5">
        <f t="shared" si="0"/>
        <v>100000</v>
      </c>
    </row>
    <row r="24" spans="1:5" ht="45" customHeight="1">
      <c r="A24" s="5">
        <v>19</v>
      </c>
      <c r="B24" s="2" t="s">
        <v>113</v>
      </c>
      <c r="C24" s="5">
        <v>6</v>
      </c>
      <c r="D24" s="5">
        <v>140000</v>
      </c>
      <c r="E24" s="5">
        <f t="shared" si="0"/>
        <v>840000</v>
      </c>
    </row>
    <row r="25" spans="1:5" ht="30" customHeight="1">
      <c r="A25" s="5">
        <v>20</v>
      </c>
      <c r="B25" s="21" t="s">
        <v>127</v>
      </c>
      <c r="C25" s="5">
        <f>C26+C27</f>
        <v>7</v>
      </c>
      <c r="D25" s="5"/>
      <c r="E25" s="5">
        <f>E26+E27</f>
        <v>504797</v>
      </c>
    </row>
    <row r="26" spans="1:5" ht="25.5" customHeight="1">
      <c r="A26" s="5">
        <v>20.1</v>
      </c>
      <c r="B26" s="2" t="s">
        <v>74</v>
      </c>
      <c r="C26" s="5">
        <v>5</v>
      </c>
      <c r="D26" s="5">
        <v>71429</v>
      </c>
      <c r="E26" s="5">
        <f t="shared" si="0"/>
        <v>357145</v>
      </c>
    </row>
    <row r="27" spans="1:5" ht="25.5" customHeight="1">
      <c r="A27" s="5">
        <v>20.2</v>
      </c>
      <c r="B27" s="2" t="s">
        <v>74</v>
      </c>
      <c r="C27" s="5">
        <v>2</v>
      </c>
      <c r="D27" s="5">
        <v>73826</v>
      </c>
      <c r="E27" s="5">
        <f t="shared" si="0"/>
        <v>147652</v>
      </c>
    </row>
    <row r="28" spans="1:5" ht="25.5" customHeight="1">
      <c r="A28" s="5">
        <v>21</v>
      </c>
      <c r="B28" s="2" t="s">
        <v>106</v>
      </c>
      <c r="C28" s="5">
        <v>2</v>
      </c>
      <c r="D28" s="5">
        <v>120000</v>
      </c>
      <c r="E28" s="5">
        <f t="shared" si="0"/>
        <v>240000</v>
      </c>
    </row>
    <row r="29" spans="1:5" ht="25.5" customHeight="1">
      <c r="A29" s="5">
        <v>22</v>
      </c>
      <c r="B29" s="2" t="s">
        <v>137</v>
      </c>
      <c r="C29" s="5">
        <v>1</v>
      </c>
      <c r="D29" s="5">
        <v>120000</v>
      </c>
      <c r="E29" s="5">
        <f t="shared" si="0"/>
        <v>120000</v>
      </c>
    </row>
    <row r="30" spans="1:5" ht="25.5" customHeight="1">
      <c r="A30" s="5">
        <v>23</v>
      </c>
      <c r="B30" s="2" t="s">
        <v>75</v>
      </c>
      <c r="C30" s="5">
        <v>2</v>
      </c>
      <c r="D30" s="5">
        <v>100000</v>
      </c>
      <c r="E30" s="5">
        <f t="shared" si="0"/>
        <v>200000</v>
      </c>
    </row>
    <row r="31" spans="1:5" ht="25.5" customHeight="1">
      <c r="A31" s="5">
        <v>24</v>
      </c>
      <c r="B31" s="2" t="s">
        <v>139</v>
      </c>
      <c r="C31" s="5">
        <v>1</v>
      </c>
      <c r="D31" s="5">
        <v>100000</v>
      </c>
      <c r="E31" s="5">
        <f t="shared" si="0"/>
        <v>100000</v>
      </c>
    </row>
    <row r="32" spans="1:5" ht="33" customHeight="1">
      <c r="A32" s="5">
        <v>25</v>
      </c>
      <c r="B32" s="2" t="s">
        <v>140</v>
      </c>
      <c r="C32" s="5">
        <v>1</v>
      </c>
      <c r="D32" s="5">
        <v>150000</v>
      </c>
      <c r="E32" s="5">
        <f t="shared" si="0"/>
        <v>150000</v>
      </c>
    </row>
    <row r="33" spans="1:5" ht="25.5" customHeight="1">
      <c r="A33" s="5">
        <v>26</v>
      </c>
      <c r="B33" s="2" t="s">
        <v>79</v>
      </c>
      <c r="C33" s="5">
        <v>1</v>
      </c>
      <c r="D33" s="5">
        <v>105000</v>
      </c>
      <c r="E33" s="5">
        <f t="shared" si="0"/>
        <v>105000</v>
      </c>
    </row>
    <row r="34" spans="1:5" ht="25.5" customHeight="1">
      <c r="A34" s="5">
        <v>27</v>
      </c>
      <c r="B34" s="2" t="s">
        <v>107</v>
      </c>
      <c r="C34" s="5">
        <v>3</v>
      </c>
      <c r="D34" s="5">
        <v>160000</v>
      </c>
      <c r="E34" s="5">
        <f t="shared" si="0"/>
        <v>480000</v>
      </c>
    </row>
    <row r="35" spans="1:5" ht="25.5" customHeight="1">
      <c r="A35" s="5">
        <v>28</v>
      </c>
      <c r="B35" s="2" t="s">
        <v>178</v>
      </c>
      <c r="C35" s="5">
        <v>1</v>
      </c>
      <c r="D35" s="5">
        <v>115000</v>
      </c>
      <c r="E35" s="5">
        <f t="shared" si="0"/>
        <v>115000</v>
      </c>
    </row>
    <row r="36" spans="1:5" ht="25.5" customHeight="1">
      <c r="A36" s="5">
        <v>29</v>
      </c>
      <c r="B36" s="2" t="s">
        <v>179</v>
      </c>
      <c r="C36" s="5">
        <v>1</v>
      </c>
      <c r="D36" s="5">
        <v>140000</v>
      </c>
      <c r="E36" s="5">
        <f t="shared" si="0"/>
        <v>140000</v>
      </c>
    </row>
    <row r="37" spans="1:5" ht="25.5" customHeight="1">
      <c r="A37" s="5">
        <v>30</v>
      </c>
      <c r="B37" s="2" t="s">
        <v>177</v>
      </c>
      <c r="C37" s="5">
        <v>1</v>
      </c>
      <c r="D37" s="5">
        <v>150000</v>
      </c>
      <c r="E37" s="5">
        <f t="shared" si="0"/>
        <v>150000</v>
      </c>
    </row>
    <row r="38" spans="1:5" ht="25.5" customHeight="1">
      <c r="A38" s="5">
        <v>31</v>
      </c>
      <c r="B38" s="2" t="s">
        <v>76</v>
      </c>
      <c r="C38" s="5">
        <v>3</v>
      </c>
      <c r="D38" s="5">
        <v>80000</v>
      </c>
      <c r="E38" s="5">
        <f t="shared" si="0"/>
        <v>240000</v>
      </c>
    </row>
    <row r="39" spans="1:5" ht="25.5" customHeight="1">
      <c r="A39" s="5">
        <v>32</v>
      </c>
      <c r="B39" s="2" t="s">
        <v>77</v>
      </c>
      <c r="C39" s="5">
        <v>4</v>
      </c>
      <c r="D39" s="5">
        <v>80000</v>
      </c>
      <c r="E39" s="5">
        <f t="shared" si="0"/>
        <v>320000</v>
      </c>
    </row>
    <row r="40" spans="1:5" ht="25.5" customHeight="1">
      <c r="A40" s="5">
        <v>33</v>
      </c>
      <c r="B40" s="2" t="s">
        <v>78</v>
      </c>
      <c r="C40" s="5">
        <v>3</v>
      </c>
      <c r="D40" s="5">
        <v>80000</v>
      </c>
      <c r="E40" s="5">
        <f t="shared" si="0"/>
        <v>240000</v>
      </c>
    </row>
    <row r="41" spans="1:5" ht="25.5" customHeight="1">
      <c r="A41" s="5">
        <v>34</v>
      </c>
      <c r="B41" s="21" t="s">
        <v>128</v>
      </c>
      <c r="C41" s="5">
        <f>C42+C43</f>
        <v>4</v>
      </c>
      <c r="D41" s="5"/>
      <c r="E41" s="5">
        <f>E42+E43</f>
        <v>288113</v>
      </c>
    </row>
    <row r="42" spans="1:5" ht="25.5" customHeight="1">
      <c r="A42" s="5">
        <v>34.1</v>
      </c>
      <c r="B42" s="2" t="s">
        <v>108</v>
      </c>
      <c r="C42" s="5">
        <v>3</v>
      </c>
      <c r="D42" s="5">
        <v>71429</v>
      </c>
      <c r="E42" s="5">
        <f t="shared" si="0"/>
        <v>214287</v>
      </c>
    </row>
    <row r="43" spans="1:5" ht="25.5" customHeight="1">
      <c r="A43" s="5">
        <v>34.2</v>
      </c>
      <c r="B43" s="2" t="s">
        <v>108</v>
      </c>
      <c r="C43" s="5">
        <v>1</v>
      </c>
      <c r="D43" s="5">
        <v>73826</v>
      </c>
      <c r="E43" s="5">
        <f t="shared" si="0"/>
        <v>73826</v>
      </c>
    </row>
    <row r="44" spans="1:5" ht="25.5" customHeight="1">
      <c r="A44" s="5">
        <v>35</v>
      </c>
      <c r="B44" s="2" t="s">
        <v>109</v>
      </c>
      <c r="C44" s="5">
        <v>1</v>
      </c>
      <c r="D44" s="5">
        <v>100000</v>
      </c>
      <c r="E44" s="5">
        <f t="shared" si="0"/>
        <v>100000</v>
      </c>
    </row>
    <row r="45" spans="1:5" ht="25.5" customHeight="1">
      <c r="A45" s="5">
        <v>36</v>
      </c>
      <c r="B45" s="2" t="s">
        <v>146</v>
      </c>
      <c r="C45" s="5">
        <v>1</v>
      </c>
      <c r="D45" s="5">
        <v>120000</v>
      </c>
      <c r="E45" s="5">
        <f t="shared" si="0"/>
        <v>120000</v>
      </c>
    </row>
    <row r="46" spans="1:5" ht="25.5" customHeight="1">
      <c r="A46" s="5">
        <v>37</v>
      </c>
      <c r="B46" s="2" t="s">
        <v>110</v>
      </c>
      <c r="C46" s="5">
        <v>1</v>
      </c>
      <c r="D46" s="5">
        <v>130000</v>
      </c>
      <c r="E46" s="5">
        <f t="shared" si="0"/>
        <v>130000</v>
      </c>
    </row>
    <row r="47" spans="1:5" ht="25.5" customHeight="1">
      <c r="A47" s="5">
        <v>38</v>
      </c>
      <c r="B47" s="2" t="s">
        <v>111</v>
      </c>
      <c r="C47" s="5">
        <v>1</v>
      </c>
      <c r="D47" s="5">
        <v>130000</v>
      </c>
      <c r="E47" s="5">
        <f t="shared" si="0"/>
        <v>130000</v>
      </c>
    </row>
    <row r="48" spans="1:5" ht="25.5" customHeight="1">
      <c r="A48" s="5">
        <v>39</v>
      </c>
      <c r="B48" s="2" t="s">
        <v>80</v>
      </c>
      <c r="C48" s="5">
        <v>1</v>
      </c>
      <c r="D48" s="5">
        <v>190000</v>
      </c>
      <c r="E48" s="5">
        <f t="shared" si="0"/>
        <v>190000</v>
      </c>
    </row>
    <row r="49" spans="1:5" ht="25.5" customHeight="1">
      <c r="A49" s="5">
        <v>40</v>
      </c>
      <c r="B49" s="2" t="s">
        <v>80</v>
      </c>
      <c r="C49" s="5">
        <v>6</v>
      </c>
      <c r="D49" s="5">
        <v>160000</v>
      </c>
      <c r="E49" s="5">
        <f t="shared" si="0"/>
        <v>960000</v>
      </c>
    </row>
    <row r="50" spans="1:5" ht="25.5" customHeight="1">
      <c r="A50" s="5">
        <v>41</v>
      </c>
      <c r="B50" s="2" t="s">
        <v>147</v>
      </c>
      <c r="C50" s="5">
        <v>1</v>
      </c>
      <c r="D50" s="5">
        <v>150000</v>
      </c>
      <c r="E50" s="5">
        <f t="shared" si="0"/>
        <v>150000</v>
      </c>
    </row>
    <row r="51" spans="1:5" ht="25.5" customHeight="1">
      <c r="A51" s="5">
        <v>42</v>
      </c>
      <c r="B51" s="2" t="s">
        <v>112</v>
      </c>
      <c r="C51" s="5">
        <v>1</v>
      </c>
      <c r="D51" s="5">
        <v>120000</v>
      </c>
      <c r="E51" s="5">
        <f t="shared" si="0"/>
        <v>120000</v>
      </c>
    </row>
    <row r="52" spans="1:5" ht="25.5" customHeight="1">
      <c r="A52" s="5">
        <v>43</v>
      </c>
      <c r="B52" s="2" t="s">
        <v>84</v>
      </c>
      <c r="C52" s="5">
        <v>1</v>
      </c>
      <c r="D52" s="5">
        <v>80000</v>
      </c>
      <c r="E52" s="5">
        <f t="shared" si="0"/>
        <v>80000</v>
      </c>
    </row>
    <row r="53" spans="1:5" ht="25.5" customHeight="1">
      <c r="A53" s="5">
        <v>44</v>
      </c>
      <c r="B53" s="2" t="s">
        <v>85</v>
      </c>
      <c r="C53" s="5">
        <v>1</v>
      </c>
      <c r="D53" s="5">
        <v>100000</v>
      </c>
      <c r="E53" s="5">
        <f t="shared" si="0"/>
        <v>100000</v>
      </c>
    </row>
    <row r="54" spans="1:5" ht="25.5" customHeight="1">
      <c r="A54" s="5">
        <v>45</v>
      </c>
      <c r="B54" s="2" t="s">
        <v>138</v>
      </c>
      <c r="C54" s="5">
        <v>43</v>
      </c>
      <c r="D54" s="5">
        <v>90000</v>
      </c>
      <c r="E54" s="5">
        <f t="shared" si="0"/>
        <v>3870000</v>
      </c>
    </row>
    <row r="55" spans="1:5" ht="25.5" customHeight="1">
      <c r="A55" s="5">
        <v>46</v>
      </c>
      <c r="B55" s="2" t="s">
        <v>188</v>
      </c>
      <c r="C55" s="5">
        <f>C56+C57</f>
        <v>5.5</v>
      </c>
      <c r="D55" s="5">
        <f>D56+D57</f>
        <v>145255</v>
      </c>
      <c r="E55" s="5">
        <f>E56+E57</f>
        <v>396455</v>
      </c>
    </row>
    <row r="56" spans="1:5" ht="25.5" customHeight="1">
      <c r="A56" s="5">
        <v>46.1</v>
      </c>
      <c r="B56" s="2" t="s">
        <v>18</v>
      </c>
      <c r="C56" s="5">
        <v>4</v>
      </c>
      <c r="D56" s="5">
        <v>71429</v>
      </c>
      <c r="E56" s="5">
        <f>C56*D56</f>
        <v>285716</v>
      </c>
    </row>
    <row r="57" spans="1:5" ht="25.5" customHeight="1">
      <c r="A57" s="5">
        <v>46.2</v>
      </c>
      <c r="B57" s="2" t="s">
        <v>18</v>
      </c>
      <c r="C57" s="5">
        <v>1.5</v>
      </c>
      <c r="D57" s="5">
        <v>73826</v>
      </c>
      <c r="E57" s="5">
        <f>C57*D57</f>
        <v>110739</v>
      </c>
    </row>
    <row r="58" spans="1:5" ht="25.5" customHeight="1">
      <c r="A58" s="5">
        <v>47</v>
      </c>
      <c r="B58" s="2" t="s">
        <v>83</v>
      </c>
      <c r="C58" s="5">
        <v>15</v>
      </c>
      <c r="D58" s="5">
        <v>120000</v>
      </c>
      <c r="E58" s="5">
        <f t="shared" si="0"/>
        <v>1800000</v>
      </c>
    </row>
    <row r="59" spans="1:5" ht="25.5" customHeight="1">
      <c r="A59" s="5">
        <v>48</v>
      </c>
      <c r="B59" s="2" t="s">
        <v>81</v>
      </c>
      <c r="C59" s="5">
        <v>15</v>
      </c>
      <c r="D59" s="5">
        <v>170000</v>
      </c>
      <c r="E59" s="5">
        <f t="shared" si="0"/>
        <v>2550000</v>
      </c>
    </row>
    <row r="60" spans="1:5" ht="25.5" customHeight="1">
      <c r="A60" s="5">
        <v>49</v>
      </c>
      <c r="B60" s="2" t="s">
        <v>82</v>
      </c>
      <c r="C60" s="5">
        <v>1</v>
      </c>
      <c r="D60" s="5">
        <v>120000</v>
      </c>
      <c r="E60" s="5">
        <f t="shared" si="0"/>
        <v>120000</v>
      </c>
    </row>
    <row r="61" spans="1:5" ht="20.25" customHeight="1">
      <c r="A61" s="27" t="s">
        <v>11</v>
      </c>
      <c r="B61" s="28"/>
      <c r="C61" s="4">
        <f>C6+C7+C8+C9+C10+C11+C12+C13+C14+C15+C16+C17+C18+C19+C20+C21+C22+C23+C24+C25+C28+C29+C30+C31+C32+C33+C34+C35+C36+C37+C38+C39+C40+C41+C44+C45+C46+C47+C48+C49+C50+C51+C52+C53+C54+C58+C59+C60+C55</f>
        <v>155.5</v>
      </c>
      <c r="D61" s="4"/>
      <c r="E61" s="4">
        <f>E6+E7+E8+E9+E10+E11+E12+E13+E14+E15+E16+E17+E18+E19+E20+E21+E22+E23+E24+E25+E28+E29+E30+E31+E32+E33+E34+E35+E36+E37+E38+E39+E40+E41+E44+E45+E46+E47+E48+E49+E50+E51+E52+E53+E54+E58+E59+E60+E55</f>
        <v>17815794</v>
      </c>
    </row>
    <row r="63" spans="1:5" ht="14.25" customHeight="1">
      <c r="A63" s="26" t="s">
        <v>131</v>
      </c>
      <c r="B63" s="26"/>
      <c r="C63" s="26" t="s">
        <v>132</v>
      </c>
      <c r="D63" s="26"/>
      <c r="E63" s="26"/>
    </row>
  </sheetData>
  <sheetProtection/>
  <mergeCells count="7">
    <mergeCell ref="A4:E4"/>
    <mergeCell ref="A61:B61"/>
    <mergeCell ref="C1:E1"/>
    <mergeCell ref="A63:B63"/>
    <mergeCell ref="C63:E63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26" t="s">
        <v>134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4" spans="1:7" ht="43.5" customHeight="1">
      <c r="A4" s="26" t="s">
        <v>86</v>
      </c>
      <c r="B4" s="26"/>
      <c r="C4" s="26"/>
      <c r="D4" s="26"/>
      <c r="E4" s="26"/>
      <c r="F4" s="26"/>
      <c r="G4" s="26"/>
    </row>
    <row r="6" spans="1:7" ht="30" customHeight="1">
      <c r="A6" s="9" t="s">
        <v>0</v>
      </c>
      <c r="B6" s="9" t="s">
        <v>1</v>
      </c>
      <c r="C6" s="9" t="s">
        <v>2</v>
      </c>
      <c r="D6" s="8" t="s">
        <v>12</v>
      </c>
      <c r="E6" s="4" t="s">
        <v>14</v>
      </c>
      <c r="F6" s="17" t="s">
        <v>12</v>
      </c>
      <c r="G6" s="4" t="s">
        <v>14</v>
      </c>
    </row>
    <row r="7" spans="1:7" ht="21" customHeight="1">
      <c r="A7" s="5">
        <v>1</v>
      </c>
      <c r="B7" s="2" t="s">
        <v>3</v>
      </c>
      <c r="C7" s="5">
        <v>1</v>
      </c>
      <c r="D7" s="5">
        <v>80000</v>
      </c>
      <c r="E7" s="5">
        <f>C7*D7</f>
        <v>80000</v>
      </c>
      <c r="F7" s="5">
        <v>100000</v>
      </c>
      <c r="G7" s="5">
        <f>F7*C7</f>
        <v>100000</v>
      </c>
    </row>
    <row r="8" spans="1:7" ht="37.5" customHeight="1">
      <c r="A8" s="5">
        <v>2</v>
      </c>
      <c r="B8" s="2" t="s">
        <v>103</v>
      </c>
      <c r="C8" s="5">
        <v>1</v>
      </c>
      <c r="D8" s="5">
        <v>66200</v>
      </c>
      <c r="E8" s="5">
        <f aca="true" t="shared" si="0" ref="E8:E22">D8*C8</f>
        <v>66200</v>
      </c>
      <c r="F8" s="5">
        <v>71429</v>
      </c>
      <c r="G8" s="5">
        <f aca="true" t="shared" si="1" ref="G8:G22">F8*C8</f>
        <v>71429</v>
      </c>
    </row>
    <row r="9" spans="1:7" ht="21" customHeight="1">
      <c r="A9" s="5">
        <v>3</v>
      </c>
      <c r="B9" s="2" t="s">
        <v>87</v>
      </c>
      <c r="C9" s="5"/>
      <c r="D9" s="5"/>
      <c r="E9" s="5"/>
      <c r="F9" s="5">
        <f>D9*110%</f>
        <v>0</v>
      </c>
      <c r="G9" s="5">
        <f t="shared" si="1"/>
        <v>0</v>
      </c>
    </row>
    <row r="10" spans="1:7" ht="21" customHeight="1">
      <c r="A10" s="5">
        <v>3.1</v>
      </c>
      <c r="B10" s="2" t="s">
        <v>88</v>
      </c>
      <c r="C10" s="5">
        <v>1</v>
      </c>
      <c r="D10" s="5">
        <v>71000</v>
      </c>
      <c r="E10" s="5">
        <f t="shared" si="0"/>
        <v>71000</v>
      </c>
      <c r="F10" s="5">
        <v>73826</v>
      </c>
      <c r="G10" s="5">
        <f t="shared" si="1"/>
        <v>73826</v>
      </c>
    </row>
    <row r="11" spans="1:7" ht="21" customHeight="1">
      <c r="A11" s="5">
        <v>3.2</v>
      </c>
      <c r="B11" s="2" t="s">
        <v>83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1"/>
        <v>71429</v>
      </c>
    </row>
    <row r="12" spans="1:7" ht="21" customHeight="1">
      <c r="A12" s="5">
        <v>3.3</v>
      </c>
      <c r="B12" s="2" t="s">
        <v>18</v>
      </c>
      <c r="C12" s="5">
        <v>2</v>
      </c>
      <c r="D12" s="5">
        <v>66200</v>
      </c>
      <c r="E12" s="5">
        <f t="shared" si="0"/>
        <v>132400</v>
      </c>
      <c r="F12" s="5">
        <v>71429</v>
      </c>
      <c r="G12" s="5">
        <f t="shared" si="1"/>
        <v>142858</v>
      </c>
    </row>
    <row r="13" spans="1:7" ht="21" customHeight="1">
      <c r="A13" s="5">
        <v>4</v>
      </c>
      <c r="B13" s="2" t="s">
        <v>10</v>
      </c>
      <c r="C13" s="5">
        <v>2</v>
      </c>
      <c r="D13" s="5">
        <v>66200</v>
      </c>
      <c r="E13" s="5">
        <f t="shared" si="0"/>
        <v>132400</v>
      </c>
      <c r="F13" s="5">
        <v>71429</v>
      </c>
      <c r="G13" s="5">
        <f t="shared" si="1"/>
        <v>142858</v>
      </c>
    </row>
    <row r="14" spans="1:7" ht="21" customHeight="1">
      <c r="A14" s="5">
        <v>5</v>
      </c>
      <c r="B14" s="2" t="s">
        <v>89</v>
      </c>
      <c r="C14" s="5"/>
      <c r="D14" s="5"/>
      <c r="E14" s="5"/>
      <c r="F14" s="5"/>
      <c r="G14" s="5"/>
    </row>
    <row r="15" spans="1:7" ht="21" customHeight="1">
      <c r="A15" s="5">
        <v>5.1</v>
      </c>
      <c r="B15" s="2" t="s">
        <v>70</v>
      </c>
      <c r="C15" s="5">
        <v>1</v>
      </c>
      <c r="D15" s="5">
        <v>71000</v>
      </c>
      <c r="E15" s="5">
        <f t="shared" si="0"/>
        <v>71000</v>
      </c>
      <c r="F15" s="5">
        <v>73826</v>
      </c>
      <c r="G15" s="5">
        <f t="shared" si="1"/>
        <v>73826</v>
      </c>
    </row>
    <row r="16" spans="1:7" ht="21" customHeight="1">
      <c r="A16" s="5">
        <v>5.2</v>
      </c>
      <c r="B16" s="2" t="s">
        <v>75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" customHeight="1">
      <c r="A17" s="5">
        <v>5.3</v>
      </c>
      <c r="B17" s="2" t="s">
        <v>119</v>
      </c>
      <c r="C17" s="5">
        <f>C18+C19</f>
        <v>2</v>
      </c>
      <c r="D17" s="5">
        <f>D18+D19</f>
        <v>137200</v>
      </c>
      <c r="E17" s="5">
        <f>E18+E19</f>
        <v>137200</v>
      </c>
      <c r="F17" s="5"/>
      <c r="G17" s="5">
        <f>G18+G19</f>
        <v>145255</v>
      </c>
    </row>
    <row r="18" spans="1:7" ht="21" customHeight="1">
      <c r="A18" s="5" t="s">
        <v>129</v>
      </c>
      <c r="B18" s="2" t="s">
        <v>7</v>
      </c>
      <c r="C18" s="5">
        <v>1</v>
      </c>
      <c r="D18" s="5">
        <v>66200</v>
      </c>
      <c r="E18" s="5">
        <f t="shared" si="0"/>
        <v>66200</v>
      </c>
      <c r="F18" s="5">
        <v>71429</v>
      </c>
      <c r="G18" s="5">
        <f t="shared" si="1"/>
        <v>71429</v>
      </c>
    </row>
    <row r="19" spans="1:7" ht="21" customHeight="1">
      <c r="A19" s="5" t="s">
        <v>130</v>
      </c>
      <c r="B19" s="2" t="s">
        <v>7</v>
      </c>
      <c r="C19" s="5">
        <v>1</v>
      </c>
      <c r="D19" s="5">
        <v>71000</v>
      </c>
      <c r="E19" s="5">
        <f t="shared" si="0"/>
        <v>71000</v>
      </c>
      <c r="F19" s="5">
        <v>73826</v>
      </c>
      <c r="G19" s="5">
        <f t="shared" si="1"/>
        <v>73826</v>
      </c>
    </row>
    <row r="20" spans="1:7" ht="21" customHeight="1">
      <c r="A20" s="5">
        <v>5.4</v>
      </c>
      <c r="B20" s="2" t="s">
        <v>90</v>
      </c>
      <c r="C20" s="5">
        <v>2</v>
      </c>
      <c r="D20" s="5">
        <v>66200</v>
      </c>
      <c r="E20" s="5">
        <f t="shared" si="0"/>
        <v>132400</v>
      </c>
      <c r="F20" s="5">
        <v>71429</v>
      </c>
      <c r="G20" s="5">
        <f t="shared" si="1"/>
        <v>142858</v>
      </c>
    </row>
    <row r="21" spans="1:7" ht="21" customHeight="1">
      <c r="A21" s="5">
        <v>5.5</v>
      </c>
      <c r="B21" s="2" t="s">
        <v>74</v>
      </c>
      <c r="C21" s="5">
        <v>7</v>
      </c>
      <c r="D21" s="5">
        <v>66200</v>
      </c>
      <c r="E21" s="5">
        <f t="shared" si="0"/>
        <v>463400</v>
      </c>
      <c r="F21" s="5">
        <v>71429</v>
      </c>
      <c r="G21" s="5">
        <f t="shared" si="1"/>
        <v>500003</v>
      </c>
    </row>
    <row r="22" spans="1:7" ht="21" customHeight="1">
      <c r="A22" s="5">
        <v>5.6</v>
      </c>
      <c r="B22" s="2" t="s">
        <v>91</v>
      </c>
      <c r="C22" s="5">
        <v>1</v>
      </c>
      <c r="D22" s="5">
        <v>71000</v>
      </c>
      <c r="E22" s="5">
        <f t="shared" si="0"/>
        <v>71000</v>
      </c>
      <c r="F22" s="5">
        <v>71429</v>
      </c>
      <c r="G22" s="5">
        <f t="shared" si="1"/>
        <v>71429</v>
      </c>
    </row>
    <row r="23" spans="1:7" ht="30" customHeight="1">
      <c r="A23" s="27" t="s">
        <v>11</v>
      </c>
      <c r="B23" s="28"/>
      <c r="C23" s="4">
        <f>SUM(C7:C22)-C17</f>
        <v>22</v>
      </c>
      <c r="D23" s="4">
        <f>SUM(D7:D22)-D17</f>
        <v>893600</v>
      </c>
      <c r="E23" s="4">
        <f>SUM(E7:E22)-E17</f>
        <v>1489400</v>
      </c>
      <c r="F23" s="4"/>
      <c r="G23" s="18">
        <f>SUM(G7:G22)-G17</f>
        <v>1607200</v>
      </c>
    </row>
    <row r="28" spans="1:6" ht="14.25" customHeight="1">
      <c r="A28" s="26" t="s">
        <v>131</v>
      </c>
      <c r="B28" s="26"/>
      <c r="C28" s="25" t="s">
        <v>132</v>
      </c>
      <c r="D28" s="25"/>
      <c r="E28" s="25"/>
      <c r="F28" s="25"/>
    </row>
  </sheetData>
  <sheetProtection/>
  <mergeCells count="7">
    <mergeCell ref="A4:G4"/>
    <mergeCell ref="A23:B23"/>
    <mergeCell ref="C2:G2"/>
    <mergeCell ref="C1:G1"/>
    <mergeCell ref="C3:G3"/>
    <mergeCell ref="C28:F28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5.8515625" style="3" hidden="1" customWidth="1"/>
    <col min="5" max="5" width="18.00390625" style="3" hidden="1" customWidth="1"/>
    <col min="6" max="6" width="14.57421875" style="3" customWidth="1"/>
    <col min="7" max="7" width="14.7109375" style="3" customWidth="1"/>
    <col min="8" max="16384" width="9.140625" style="1" customWidth="1"/>
  </cols>
  <sheetData>
    <row r="1" spans="3:7" ht="11.25" customHeight="1">
      <c r="C1" s="30" t="s">
        <v>151</v>
      </c>
      <c r="D1" s="30"/>
      <c r="E1" s="30"/>
      <c r="F1" s="30"/>
      <c r="G1" s="30"/>
    </row>
    <row r="2" spans="3:7" ht="11.25" customHeight="1">
      <c r="C2" s="30" t="s">
        <v>133</v>
      </c>
      <c r="D2" s="30"/>
      <c r="E2" s="30"/>
      <c r="F2" s="30"/>
      <c r="G2" s="30"/>
    </row>
    <row r="3" spans="3:7" ht="11.25" customHeight="1">
      <c r="C3" s="30" t="s">
        <v>174</v>
      </c>
      <c r="D3" s="30"/>
      <c r="E3" s="30"/>
      <c r="F3" s="30"/>
      <c r="G3" s="30"/>
    </row>
    <row r="4" spans="1:7" ht="27.75" customHeight="1">
      <c r="A4" s="31" t="s">
        <v>92</v>
      </c>
      <c r="B4" s="31"/>
      <c r="C4" s="31"/>
      <c r="D4" s="31"/>
      <c r="E4" s="31"/>
      <c r="F4" s="31"/>
      <c r="G4" s="31"/>
    </row>
    <row r="5" spans="1:7" ht="16.5" customHeight="1">
      <c r="A5" s="9" t="s">
        <v>0</v>
      </c>
      <c r="B5" s="9" t="s">
        <v>1</v>
      </c>
      <c r="C5" s="9" t="s">
        <v>2</v>
      </c>
      <c r="D5" s="8" t="s">
        <v>12</v>
      </c>
      <c r="E5" s="4" t="s">
        <v>14</v>
      </c>
      <c r="F5" s="17" t="s">
        <v>12</v>
      </c>
      <c r="G5" s="4" t="s">
        <v>117</v>
      </c>
    </row>
    <row r="6" spans="1:7" ht="12" customHeight="1">
      <c r="A6" s="5">
        <v>1</v>
      </c>
      <c r="B6" s="2" t="s">
        <v>3</v>
      </c>
      <c r="C6" s="5">
        <v>1</v>
      </c>
      <c r="D6" s="5">
        <v>85000</v>
      </c>
      <c r="E6" s="5">
        <f>D6*C6</f>
        <v>85000</v>
      </c>
      <c r="F6" s="5">
        <v>120000</v>
      </c>
      <c r="G6" s="5">
        <f aca="true" t="shared" si="0" ref="G6:G13">F6*C6</f>
        <v>120000</v>
      </c>
    </row>
    <row r="7" spans="1:7" ht="12" customHeight="1">
      <c r="A7" s="5">
        <v>2</v>
      </c>
      <c r="B7" s="2" t="s">
        <v>45</v>
      </c>
      <c r="C7" s="5">
        <v>1</v>
      </c>
      <c r="D7" s="5">
        <v>70000</v>
      </c>
      <c r="E7" s="5">
        <f aca="true" t="shared" si="1" ref="E7:E45">D7*C7</f>
        <v>70000</v>
      </c>
      <c r="F7" s="5">
        <v>115000</v>
      </c>
      <c r="G7" s="5">
        <f t="shared" si="0"/>
        <v>115000</v>
      </c>
    </row>
    <row r="8" spans="1:7" ht="12" customHeight="1">
      <c r="A8" s="5">
        <v>3</v>
      </c>
      <c r="B8" s="2" t="s">
        <v>13</v>
      </c>
      <c r="C8" s="5">
        <v>1</v>
      </c>
      <c r="D8" s="5">
        <v>66200</v>
      </c>
      <c r="E8" s="5">
        <f t="shared" si="1"/>
        <v>66200</v>
      </c>
      <c r="F8" s="5">
        <v>73826</v>
      </c>
      <c r="G8" s="5">
        <f t="shared" si="0"/>
        <v>73826</v>
      </c>
    </row>
    <row r="9" spans="1:7" ht="12" customHeight="1">
      <c r="A9" s="5">
        <v>4</v>
      </c>
      <c r="B9" s="2" t="s">
        <v>181</v>
      </c>
      <c r="C9" s="5">
        <v>1</v>
      </c>
      <c r="D9" s="5" t="e">
        <f>#REF!+#REF!</f>
        <v>#REF!</v>
      </c>
      <c r="E9" s="5" t="e">
        <f>#REF!+#REF!</f>
        <v>#REF!</v>
      </c>
      <c r="F9" s="5">
        <v>73826</v>
      </c>
      <c r="G9" s="5">
        <f t="shared" si="0"/>
        <v>73826</v>
      </c>
    </row>
    <row r="10" spans="1:7" ht="12" customHeight="1">
      <c r="A10" s="5">
        <v>5</v>
      </c>
      <c r="B10" s="2" t="s">
        <v>158</v>
      </c>
      <c r="C10" s="5">
        <v>1</v>
      </c>
      <c r="D10" s="5"/>
      <c r="E10" s="5"/>
      <c r="F10" s="5">
        <v>73826</v>
      </c>
      <c r="G10" s="5">
        <f t="shared" si="0"/>
        <v>73826</v>
      </c>
    </row>
    <row r="11" spans="1:7" ht="12" customHeight="1">
      <c r="A11" s="5">
        <v>6</v>
      </c>
      <c r="B11" s="2" t="s">
        <v>180</v>
      </c>
      <c r="C11" s="5">
        <v>1</v>
      </c>
      <c r="D11" s="5"/>
      <c r="E11" s="5"/>
      <c r="F11" s="5">
        <v>73826</v>
      </c>
      <c r="G11" s="5">
        <f t="shared" si="0"/>
        <v>73826</v>
      </c>
    </row>
    <row r="12" spans="1:7" ht="12" customHeight="1">
      <c r="A12" s="5">
        <v>7</v>
      </c>
      <c r="B12" s="2" t="s">
        <v>135</v>
      </c>
      <c r="C12" s="5">
        <v>1</v>
      </c>
      <c r="D12" s="5"/>
      <c r="E12" s="5"/>
      <c r="F12" s="5">
        <v>73826</v>
      </c>
      <c r="G12" s="5">
        <f t="shared" si="0"/>
        <v>73826</v>
      </c>
    </row>
    <row r="13" spans="1:7" ht="14.25" customHeight="1">
      <c r="A13" s="5">
        <v>8</v>
      </c>
      <c r="B13" s="2" t="s">
        <v>93</v>
      </c>
      <c r="C13" s="5">
        <v>1</v>
      </c>
      <c r="D13" s="5">
        <v>71000</v>
      </c>
      <c r="E13" s="5">
        <f t="shared" si="1"/>
        <v>71000</v>
      </c>
      <c r="F13" s="5">
        <v>73826</v>
      </c>
      <c r="G13" s="5">
        <f t="shared" si="0"/>
        <v>73826</v>
      </c>
    </row>
    <row r="14" spans="1:7" ht="27" customHeight="1">
      <c r="A14" s="5">
        <v>9</v>
      </c>
      <c r="B14" s="2" t="s">
        <v>94</v>
      </c>
      <c r="C14" s="5">
        <v>1</v>
      </c>
      <c r="D14" s="5">
        <v>71000</v>
      </c>
      <c r="E14" s="5">
        <f t="shared" si="1"/>
        <v>71000</v>
      </c>
      <c r="F14" s="5">
        <v>71429</v>
      </c>
      <c r="G14" s="5">
        <f aca="true" t="shared" si="2" ref="G14:G57">F14*C14</f>
        <v>71429</v>
      </c>
    </row>
    <row r="15" spans="1:7" ht="14.25" customHeight="1">
      <c r="A15" s="5">
        <v>10</v>
      </c>
      <c r="B15" s="2" t="s">
        <v>187</v>
      </c>
      <c r="C15" s="5">
        <f>C16+C17</f>
        <v>4</v>
      </c>
      <c r="D15" s="5">
        <v>66200</v>
      </c>
      <c r="E15" s="5">
        <f t="shared" si="1"/>
        <v>264800</v>
      </c>
      <c r="F15" s="5"/>
      <c r="G15" s="5">
        <f>G16+G17</f>
        <v>288113</v>
      </c>
    </row>
    <row r="16" spans="1:7" ht="14.25" customHeight="1">
      <c r="A16" s="5">
        <v>10.1</v>
      </c>
      <c r="B16" s="2" t="s">
        <v>42</v>
      </c>
      <c r="C16" s="5">
        <v>3</v>
      </c>
      <c r="D16" s="5"/>
      <c r="E16" s="5"/>
      <c r="F16" s="5">
        <v>71429</v>
      </c>
      <c r="G16" s="5">
        <f t="shared" si="2"/>
        <v>214287</v>
      </c>
    </row>
    <row r="17" spans="1:7" ht="14.25" customHeight="1">
      <c r="A17" s="5">
        <v>10.2</v>
      </c>
      <c r="B17" s="2" t="s">
        <v>42</v>
      </c>
      <c r="C17" s="5">
        <v>1</v>
      </c>
      <c r="D17" s="5"/>
      <c r="E17" s="5"/>
      <c r="F17" s="5">
        <v>73826</v>
      </c>
      <c r="G17" s="5">
        <f t="shared" si="2"/>
        <v>73826</v>
      </c>
    </row>
    <row r="18" spans="1:7" ht="14.25" customHeight="1">
      <c r="A18" s="5">
        <v>11</v>
      </c>
      <c r="B18" s="2" t="s">
        <v>159</v>
      </c>
      <c r="C18" s="5">
        <f>C19+C20</f>
        <v>8</v>
      </c>
      <c r="D18" s="5">
        <v>66200</v>
      </c>
      <c r="E18" s="5">
        <f t="shared" si="1"/>
        <v>529600</v>
      </c>
      <c r="F18" s="5"/>
      <c r="G18" s="5">
        <f>G19+G20</f>
        <v>588211</v>
      </c>
    </row>
    <row r="19" spans="1:7" ht="14.25" customHeight="1">
      <c r="A19" s="5">
        <v>11.1</v>
      </c>
      <c r="B19" s="2" t="s">
        <v>159</v>
      </c>
      <c r="C19" s="5">
        <v>1</v>
      </c>
      <c r="D19" s="5"/>
      <c r="E19" s="5"/>
      <c r="F19" s="5">
        <v>71429</v>
      </c>
      <c r="G19" s="5">
        <f t="shared" si="2"/>
        <v>71429</v>
      </c>
    </row>
    <row r="20" spans="1:7" ht="14.25" customHeight="1">
      <c r="A20" s="5">
        <v>11.2</v>
      </c>
      <c r="B20" s="2" t="s">
        <v>159</v>
      </c>
      <c r="C20" s="5">
        <v>7</v>
      </c>
      <c r="D20" s="5"/>
      <c r="E20" s="5"/>
      <c r="F20" s="5">
        <v>73826</v>
      </c>
      <c r="G20" s="5">
        <f t="shared" si="2"/>
        <v>516782</v>
      </c>
    </row>
    <row r="21" spans="1:7" ht="14.25" customHeight="1">
      <c r="A21" s="5">
        <v>12</v>
      </c>
      <c r="B21" s="2" t="s">
        <v>96</v>
      </c>
      <c r="C21" s="5">
        <v>2</v>
      </c>
      <c r="D21" s="5">
        <v>71000</v>
      </c>
      <c r="E21" s="5">
        <f t="shared" si="1"/>
        <v>142000</v>
      </c>
      <c r="F21" s="5">
        <v>73826</v>
      </c>
      <c r="G21" s="5">
        <f t="shared" si="2"/>
        <v>147652</v>
      </c>
    </row>
    <row r="22" spans="1:7" ht="14.25" customHeight="1">
      <c r="A22" s="5">
        <v>13</v>
      </c>
      <c r="B22" s="2" t="s">
        <v>97</v>
      </c>
      <c r="C22" s="5">
        <v>2</v>
      </c>
      <c r="D22" s="5">
        <v>66200</v>
      </c>
      <c r="E22" s="5">
        <f t="shared" si="1"/>
        <v>132400</v>
      </c>
      <c r="F22" s="5">
        <v>73826</v>
      </c>
      <c r="G22" s="5">
        <f t="shared" si="2"/>
        <v>147652</v>
      </c>
    </row>
    <row r="23" spans="1:7" ht="14.25" customHeight="1">
      <c r="A23" s="5">
        <v>14</v>
      </c>
      <c r="B23" s="2" t="s">
        <v>182</v>
      </c>
      <c r="C23" s="5">
        <v>1</v>
      </c>
      <c r="D23" s="5"/>
      <c r="E23" s="5"/>
      <c r="F23" s="5">
        <v>73826</v>
      </c>
      <c r="G23" s="5">
        <f t="shared" si="2"/>
        <v>73826</v>
      </c>
    </row>
    <row r="24" spans="1:7" ht="14.25" customHeight="1">
      <c r="A24" s="5">
        <v>15</v>
      </c>
      <c r="B24" s="2" t="s">
        <v>98</v>
      </c>
      <c r="C24" s="5">
        <v>1</v>
      </c>
      <c r="D24" s="5">
        <v>66200</v>
      </c>
      <c r="E24" s="5">
        <f t="shared" si="1"/>
        <v>66200</v>
      </c>
      <c r="F24" s="5">
        <v>73826</v>
      </c>
      <c r="G24" s="5">
        <f t="shared" si="2"/>
        <v>73826</v>
      </c>
    </row>
    <row r="25" spans="1:7" ht="14.25" customHeight="1">
      <c r="A25" s="5">
        <v>16</v>
      </c>
      <c r="B25" s="2" t="s">
        <v>99</v>
      </c>
      <c r="C25" s="5">
        <v>2</v>
      </c>
      <c r="D25" s="5">
        <v>71000</v>
      </c>
      <c r="E25" s="5">
        <f t="shared" si="1"/>
        <v>142000</v>
      </c>
      <c r="F25" s="5">
        <v>73826</v>
      </c>
      <c r="G25" s="5">
        <f t="shared" si="2"/>
        <v>147652</v>
      </c>
    </row>
    <row r="26" spans="1:7" ht="14.25" customHeight="1">
      <c r="A26" s="5">
        <v>17</v>
      </c>
      <c r="B26" s="2" t="s">
        <v>8</v>
      </c>
      <c r="C26" s="5">
        <v>1</v>
      </c>
      <c r="D26" s="5">
        <v>66200</v>
      </c>
      <c r="E26" s="5">
        <f t="shared" si="1"/>
        <v>66200</v>
      </c>
      <c r="F26" s="5">
        <v>71429</v>
      </c>
      <c r="G26" s="5">
        <f t="shared" si="2"/>
        <v>71429</v>
      </c>
    </row>
    <row r="27" spans="1:7" ht="13.5" customHeight="1">
      <c r="A27" s="5">
        <v>18</v>
      </c>
      <c r="B27" s="2" t="s">
        <v>100</v>
      </c>
      <c r="C27" s="5">
        <v>1</v>
      </c>
      <c r="D27" s="5">
        <v>71000</v>
      </c>
      <c r="E27" s="5">
        <f t="shared" si="1"/>
        <v>71000</v>
      </c>
      <c r="F27" s="5">
        <v>73826</v>
      </c>
      <c r="G27" s="5">
        <f t="shared" si="2"/>
        <v>73826</v>
      </c>
    </row>
    <row r="28" spans="1:7" ht="13.5" customHeight="1">
      <c r="A28" s="5">
        <v>19</v>
      </c>
      <c r="B28" s="2" t="s">
        <v>7</v>
      </c>
      <c r="C28" s="5">
        <v>1</v>
      </c>
      <c r="D28" s="5">
        <v>66200</v>
      </c>
      <c r="E28" s="5">
        <f t="shared" si="1"/>
        <v>66200</v>
      </c>
      <c r="F28" s="5">
        <v>71429</v>
      </c>
      <c r="G28" s="5">
        <f t="shared" si="2"/>
        <v>71429</v>
      </c>
    </row>
    <row r="29" spans="1:7" ht="13.5" customHeight="1">
      <c r="A29" s="5">
        <v>20</v>
      </c>
      <c r="B29" s="2" t="s">
        <v>160</v>
      </c>
      <c r="C29" s="5">
        <v>1</v>
      </c>
      <c r="D29" s="5">
        <v>66200</v>
      </c>
      <c r="E29" s="5">
        <f t="shared" si="1"/>
        <v>66200</v>
      </c>
      <c r="F29" s="5">
        <v>73826</v>
      </c>
      <c r="G29" s="5">
        <f t="shared" si="2"/>
        <v>73826</v>
      </c>
    </row>
    <row r="30" spans="1:7" ht="13.5" customHeight="1">
      <c r="A30" s="5">
        <v>21</v>
      </c>
      <c r="B30" s="2" t="s">
        <v>74</v>
      </c>
      <c r="C30" s="5">
        <f>C31+C32</f>
        <v>2</v>
      </c>
      <c r="D30" s="5">
        <f>D31+D32</f>
        <v>137200</v>
      </c>
      <c r="E30" s="5">
        <f>E31+E32</f>
        <v>137200</v>
      </c>
      <c r="F30" s="5"/>
      <c r="G30" s="5">
        <f>G31+G32</f>
        <v>145255</v>
      </c>
    </row>
    <row r="31" spans="1:7" ht="13.5" customHeight="1">
      <c r="A31" s="5">
        <v>21.1</v>
      </c>
      <c r="B31" s="2" t="s">
        <v>74</v>
      </c>
      <c r="C31" s="5">
        <v>1</v>
      </c>
      <c r="D31" s="5">
        <v>66200</v>
      </c>
      <c r="E31" s="5">
        <f t="shared" si="1"/>
        <v>66200</v>
      </c>
      <c r="F31" s="5">
        <v>71429</v>
      </c>
      <c r="G31" s="5">
        <f t="shared" si="2"/>
        <v>71429</v>
      </c>
    </row>
    <row r="32" spans="1:7" ht="13.5" customHeight="1">
      <c r="A32" s="5">
        <v>21.2</v>
      </c>
      <c r="B32" s="2" t="s">
        <v>74</v>
      </c>
      <c r="C32" s="5">
        <v>1</v>
      </c>
      <c r="D32" s="5">
        <v>71000</v>
      </c>
      <c r="E32" s="5">
        <f t="shared" si="1"/>
        <v>71000</v>
      </c>
      <c r="F32" s="5">
        <v>73826</v>
      </c>
      <c r="G32" s="5">
        <f t="shared" si="2"/>
        <v>73826</v>
      </c>
    </row>
    <row r="33" spans="1:7" ht="13.5" customHeight="1">
      <c r="A33" s="5">
        <v>22</v>
      </c>
      <c r="B33" s="2" t="s">
        <v>75</v>
      </c>
      <c r="C33" s="5">
        <v>1</v>
      </c>
      <c r="D33" s="5">
        <v>66200</v>
      </c>
      <c r="E33" s="5">
        <f t="shared" si="1"/>
        <v>66200</v>
      </c>
      <c r="F33" s="5">
        <v>71429</v>
      </c>
      <c r="G33" s="5">
        <f t="shared" si="2"/>
        <v>71429</v>
      </c>
    </row>
    <row r="34" spans="1:7" ht="13.5" customHeight="1">
      <c r="A34" s="5">
        <v>23</v>
      </c>
      <c r="B34" s="2" t="s">
        <v>78</v>
      </c>
      <c r="C34" s="5">
        <v>1</v>
      </c>
      <c r="D34" s="5">
        <v>66200</v>
      </c>
      <c r="E34" s="5">
        <f t="shared" si="1"/>
        <v>66200</v>
      </c>
      <c r="F34" s="5">
        <v>71429</v>
      </c>
      <c r="G34" s="5">
        <f t="shared" si="2"/>
        <v>71429</v>
      </c>
    </row>
    <row r="35" spans="1:7" ht="13.5" customHeight="1">
      <c r="A35" s="5">
        <v>24</v>
      </c>
      <c r="B35" s="2" t="s">
        <v>101</v>
      </c>
      <c r="C35" s="5">
        <v>1</v>
      </c>
      <c r="D35" s="5">
        <v>71000</v>
      </c>
      <c r="E35" s="5">
        <f t="shared" si="1"/>
        <v>71000</v>
      </c>
      <c r="F35" s="5">
        <v>73826</v>
      </c>
      <c r="G35" s="5">
        <f t="shared" si="2"/>
        <v>73826</v>
      </c>
    </row>
    <row r="36" spans="1:7" ht="13.5" customHeight="1">
      <c r="A36" s="5">
        <v>25</v>
      </c>
      <c r="B36" s="2" t="s">
        <v>83</v>
      </c>
      <c r="C36" s="5">
        <v>1</v>
      </c>
      <c r="D36" s="5">
        <v>66200</v>
      </c>
      <c r="E36" s="5">
        <f t="shared" si="1"/>
        <v>66200</v>
      </c>
      <c r="F36" s="5">
        <v>71429</v>
      </c>
      <c r="G36" s="5">
        <f t="shared" si="2"/>
        <v>71429</v>
      </c>
    </row>
    <row r="37" spans="1:7" ht="13.5" customHeight="1">
      <c r="A37" s="5">
        <v>26</v>
      </c>
      <c r="B37" s="2" t="s">
        <v>102</v>
      </c>
      <c r="C37" s="5">
        <v>1</v>
      </c>
      <c r="D37" s="5">
        <v>66200</v>
      </c>
      <c r="E37" s="5">
        <f t="shared" si="1"/>
        <v>66200</v>
      </c>
      <c r="F37" s="5">
        <v>73826</v>
      </c>
      <c r="G37" s="5">
        <f t="shared" si="2"/>
        <v>73826</v>
      </c>
    </row>
    <row r="38" spans="1:7" ht="13.5" customHeight="1">
      <c r="A38" s="5">
        <v>27</v>
      </c>
      <c r="B38" s="2" t="s">
        <v>120</v>
      </c>
      <c r="C38" s="5">
        <f>C39+C40</f>
        <v>4</v>
      </c>
      <c r="D38" s="5">
        <f>D39+D40</f>
        <v>0</v>
      </c>
      <c r="E38" s="5">
        <f>E39+E40</f>
        <v>0</v>
      </c>
      <c r="F38" s="5"/>
      <c r="G38" s="5">
        <f>G39+G40</f>
        <v>290510</v>
      </c>
    </row>
    <row r="39" spans="1:7" ht="13.5" customHeight="1">
      <c r="A39" s="5">
        <v>27.1</v>
      </c>
      <c r="B39" s="2" t="s">
        <v>18</v>
      </c>
      <c r="C39" s="5">
        <v>2</v>
      </c>
      <c r="D39" s="5"/>
      <c r="E39" s="5"/>
      <c r="F39" s="5">
        <v>71429</v>
      </c>
      <c r="G39" s="5">
        <f t="shared" si="2"/>
        <v>142858</v>
      </c>
    </row>
    <row r="40" spans="1:7" ht="13.5" customHeight="1">
      <c r="A40" s="5">
        <v>27.2</v>
      </c>
      <c r="B40" s="2" t="s">
        <v>18</v>
      </c>
      <c r="C40" s="5">
        <v>2</v>
      </c>
      <c r="D40" s="5"/>
      <c r="E40" s="5"/>
      <c r="F40" s="5">
        <v>73826</v>
      </c>
      <c r="G40" s="5">
        <f t="shared" si="2"/>
        <v>147652</v>
      </c>
    </row>
    <row r="41" spans="1:7" ht="13.5" customHeight="1">
      <c r="A41" s="5">
        <v>28</v>
      </c>
      <c r="B41" s="2" t="s">
        <v>121</v>
      </c>
      <c r="C41" s="5">
        <f>C42+C43</f>
        <v>3</v>
      </c>
      <c r="D41" s="5">
        <f>D42+D43</f>
        <v>0</v>
      </c>
      <c r="E41" s="5">
        <f>E42+E43</f>
        <v>0</v>
      </c>
      <c r="F41" s="5"/>
      <c r="G41" s="5">
        <f>G42+G43</f>
        <v>216684</v>
      </c>
    </row>
    <row r="42" spans="1:7" ht="13.5" customHeight="1">
      <c r="A42" s="5">
        <v>28.1</v>
      </c>
      <c r="B42" s="2" t="s">
        <v>10</v>
      </c>
      <c r="C42" s="5">
        <v>2</v>
      </c>
      <c r="D42" s="5"/>
      <c r="E42" s="5"/>
      <c r="F42" s="5">
        <v>71429</v>
      </c>
      <c r="G42" s="5">
        <f t="shared" si="2"/>
        <v>142858</v>
      </c>
    </row>
    <row r="43" spans="1:7" ht="13.5" customHeight="1">
      <c r="A43" s="5">
        <v>28.2</v>
      </c>
      <c r="B43" s="2" t="s">
        <v>10</v>
      </c>
      <c r="C43" s="5">
        <v>1</v>
      </c>
      <c r="D43" s="5"/>
      <c r="E43" s="5"/>
      <c r="F43" s="5">
        <v>73826</v>
      </c>
      <c r="G43" s="5">
        <f t="shared" si="2"/>
        <v>73826</v>
      </c>
    </row>
    <row r="44" spans="1:7" ht="13.5" customHeight="1">
      <c r="A44" s="5">
        <v>29</v>
      </c>
      <c r="B44" s="2" t="s">
        <v>148</v>
      </c>
      <c r="C44" s="5">
        <v>1</v>
      </c>
      <c r="D44" s="5">
        <v>71000</v>
      </c>
      <c r="E44" s="5">
        <f t="shared" si="1"/>
        <v>71000</v>
      </c>
      <c r="F44" s="5">
        <v>73826</v>
      </c>
      <c r="G44" s="5">
        <f t="shared" si="2"/>
        <v>73826</v>
      </c>
    </row>
    <row r="45" spans="1:7" ht="13.5" customHeight="1">
      <c r="A45" s="5">
        <v>30</v>
      </c>
      <c r="B45" s="2" t="s">
        <v>143</v>
      </c>
      <c r="C45" s="5">
        <v>0.5</v>
      </c>
      <c r="D45" s="5">
        <v>71000</v>
      </c>
      <c r="E45" s="5">
        <f t="shared" si="1"/>
        <v>35500</v>
      </c>
      <c r="F45" s="5">
        <v>71429</v>
      </c>
      <c r="G45" s="5">
        <f t="shared" si="2"/>
        <v>35714.5</v>
      </c>
    </row>
    <row r="46" spans="1:7" ht="13.5" customHeight="1">
      <c r="A46" s="5">
        <v>31</v>
      </c>
      <c r="B46" s="23" t="s">
        <v>183</v>
      </c>
      <c r="C46" s="5">
        <v>1</v>
      </c>
      <c r="D46" s="5"/>
      <c r="E46" s="5"/>
      <c r="F46" s="5">
        <v>73826</v>
      </c>
      <c r="G46" s="5">
        <f t="shared" si="2"/>
        <v>73826</v>
      </c>
    </row>
    <row r="47" spans="1:7" ht="13.5" customHeight="1">
      <c r="A47" s="5">
        <v>32</v>
      </c>
      <c r="B47" s="23" t="s">
        <v>185</v>
      </c>
      <c r="C47" s="5">
        <v>1</v>
      </c>
      <c r="D47" s="5"/>
      <c r="E47" s="5"/>
      <c r="F47" s="5">
        <v>71429</v>
      </c>
      <c r="G47" s="5">
        <f t="shared" si="2"/>
        <v>71429</v>
      </c>
    </row>
    <row r="48" spans="1:7" ht="13.5" customHeight="1">
      <c r="A48" s="5">
        <v>33</v>
      </c>
      <c r="B48" s="23" t="s">
        <v>161</v>
      </c>
      <c r="C48" s="5">
        <v>1</v>
      </c>
      <c r="D48" s="5"/>
      <c r="E48" s="5"/>
      <c r="F48" s="5">
        <v>73826</v>
      </c>
      <c r="G48" s="5">
        <f t="shared" si="2"/>
        <v>73826</v>
      </c>
    </row>
    <row r="49" spans="1:7" ht="13.5" customHeight="1">
      <c r="A49" s="5">
        <v>34</v>
      </c>
      <c r="B49" s="23" t="s">
        <v>162</v>
      </c>
      <c r="C49" s="5">
        <v>1</v>
      </c>
      <c r="D49" s="5"/>
      <c r="E49" s="5"/>
      <c r="F49" s="5">
        <v>73826</v>
      </c>
      <c r="G49" s="5">
        <f t="shared" si="2"/>
        <v>73826</v>
      </c>
    </row>
    <row r="50" spans="1:7" ht="13.5" customHeight="1">
      <c r="A50" s="5">
        <v>35</v>
      </c>
      <c r="B50" s="23" t="s">
        <v>95</v>
      </c>
      <c r="C50" s="5">
        <v>1</v>
      </c>
      <c r="D50" s="5"/>
      <c r="E50" s="5"/>
      <c r="F50" s="5">
        <v>71429</v>
      </c>
      <c r="G50" s="5">
        <f t="shared" si="2"/>
        <v>71429</v>
      </c>
    </row>
    <row r="51" spans="1:7" ht="13.5" customHeight="1">
      <c r="A51" s="5">
        <v>36</v>
      </c>
      <c r="B51" s="23" t="s">
        <v>163</v>
      </c>
      <c r="C51" s="5">
        <v>1</v>
      </c>
      <c r="D51" s="5"/>
      <c r="E51" s="5"/>
      <c r="F51" s="5">
        <v>73826</v>
      </c>
      <c r="G51" s="5">
        <f t="shared" si="2"/>
        <v>73826</v>
      </c>
    </row>
    <row r="52" spans="1:7" ht="13.5" customHeight="1">
      <c r="A52" s="5">
        <v>37</v>
      </c>
      <c r="B52" s="23" t="s">
        <v>164</v>
      </c>
      <c r="C52" s="5">
        <v>1</v>
      </c>
      <c r="D52" s="5"/>
      <c r="E52" s="5"/>
      <c r="F52" s="5">
        <v>73826</v>
      </c>
      <c r="G52" s="5">
        <f t="shared" si="2"/>
        <v>73826</v>
      </c>
    </row>
    <row r="53" spans="1:7" ht="13.5" customHeight="1">
      <c r="A53" s="5">
        <v>38</v>
      </c>
      <c r="B53" s="23" t="s">
        <v>165</v>
      </c>
      <c r="C53" s="5">
        <v>1</v>
      </c>
      <c r="D53" s="5"/>
      <c r="E53" s="5"/>
      <c r="F53" s="5">
        <v>73826</v>
      </c>
      <c r="G53" s="5">
        <f t="shared" si="2"/>
        <v>73826</v>
      </c>
    </row>
    <row r="54" spans="1:7" ht="13.5" customHeight="1">
      <c r="A54" s="5">
        <v>39</v>
      </c>
      <c r="B54" s="23" t="s">
        <v>166</v>
      </c>
      <c r="C54" s="5">
        <v>2</v>
      </c>
      <c r="D54" s="5"/>
      <c r="E54" s="5"/>
      <c r="F54" s="5">
        <v>73826</v>
      </c>
      <c r="G54" s="5">
        <f t="shared" si="2"/>
        <v>147652</v>
      </c>
    </row>
    <row r="55" spans="1:7" ht="13.5" customHeight="1">
      <c r="A55" s="5">
        <v>40</v>
      </c>
      <c r="B55" s="23" t="s">
        <v>184</v>
      </c>
      <c r="C55" s="5">
        <v>1</v>
      </c>
      <c r="D55" s="5"/>
      <c r="E55" s="5"/>
      <c r="F55" s="5">
        <v>73826</v>
      </c>
      <c r="G55" s="5">
        <f t="shared" si="2"/>
        <v>73826</v>
      </c>
    </row>
    <row r="56" spans="1:7" ht="13.5" customHeight="1">
      <c r="A56" s="5">
        <v>41</v>
      </c>
      <c r="B56" s="23" t="s">
        <v>167</v>
      </c>
      <c r="C56" s="5">
        <v>4</v>
      </c>
      <c r="D56" s="5"/>
      <c r="E56" s="5"/>
      <c r="F56" s="5">
        <v>73826</v>
      </c>
      <c r="G56" s="5">
        <f t="shared" si="2"/>
        <v>295304</v>
      </c>
    </row>
    <row r="57" spans="1:7" ht="13.5" customHeight="1">
      <c r="A57" s="5">
        <v>42</v>
      </c>
      <c r="B57" s="23" t="s">
        <v>186</v>
      </c>
      <c r="C57" s="5">
        <v>4</v>
      </c>
      <c r="D57" s="5"/>
      <c r="E57" s="5"/>
      <c r="F57" s="5">
        <v>73826</v>
      </c>
      <c r="G57" s="5">
        <f t="shared" si="2"/>
        <v>295304</v>
      </c>
    </row>
    <row r="58" spans="1:7" ht="12.75" customHeight="1">
      <c r="A58" s="27" t="s">
        <v>11</v>
      </c>
      <c r="B58" s="28"/>
      <c r="C58" s="4">
        <f>C6+C47+C7+C8+C9+C10+C11+C12+C13+C14+C15+C18+C21+C22+C23+C24+C25+C26+C27+C28+C29+C30+C33+C34+C35+C36+C37+C38+C41+C44+C45+C46+C48+C49+C50+C51+C52+C53+C54+C55+C56+C57</f>
        <v>67.5</v>
      </c>
      <c r="D58" s="4" t="e">
        <f>D6+D47+D7+D8+D9+D10+D11+D12+D13+D14+D15+D18+D21+D22+D23+D24+D25+D26+D27+D28+D29+D30+D33+D34+D35+D36+D37+D38+D41+D44+D45+D46+D48+D49+D50+D51+D52+D53+D54+D55+D56+D57</f>
        <v>#REF!</v>
      </c>
      <c r="E58" s="4" t="e">
        <f>E6+E47+E7+E8+E9+E10+E11+E12+E13+E14+E15+E18+E21+E22+E23+E24+E25+E26+E27+E28+E29+E30+E33+E34+E35+E36+E37+E38+E41+E44+E45+E46+E48+E49+E50+E51+E52+E53+E54+E55+E56+E57</f>
        <v>#REF!</v>
      </c>
      <c r="F58" s="4"/>
      <c r="G58" s="4">
        <f>G6+G47+G7+G8+G9+G10+G11+G12+G13+G14+G15+G18+G21+G22+G23+G24+G25+G26+G27+G28+G29+G30+G33+G34+G35+G36+G37+G38+G41+G44+G45+G46+G48+G49+G50+G51+G52+G53+G54+G55+G56+G57</f>
        <v>5028655.5</v>
      </c>
    </row>
    <row r="59" spans="1:6" ht="14.25" customHeight="1">
      <c r="A59" s="26" t="s">
        <v>131</v>
      </c>
      <c r="B59" s="26"/>
      <c r="C59" s="25" t="s">
        <v>132</v>
      </c>
      <c r="D59" s="25"/>
      <c r="E59" s="25"/>
      <c r="F59" s="25"/>
    </row>
  </sheetData>
  <sheetProtection/>
  <mergeCells count="7">
    <mergeCell ref="C1:G1"/>
    <mergeCell ref="C2:G2"/>
    <mergeCell ref="C3:G3"/>
    <mergeCell ref="A4:G4"/>
    <mergeCell ref="A58:B58"/>
    <mergeCell ref="A59:B59"/>
    <mergeCell ref="C59:F5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19" customWidth="1"/>
    <col min="7" max="7" width="20.28125" style="19" customWidth="1"/>
  </cols>
  <sheetData>
    <row r="1" spans="1:7" s="1" customFormat="1" ht="14.25" customHeight="1">
      <c r="A1" s="3"/>
      <c r="C1" s="26" t="s">
        <v>152</v>
      </c>
      <c r="D1" s="26"/>
      <c r="E1" s="26"/>
      <c r="F1" s="26"/>
      <c r="G1" s="26"/>
    </row>
    <row r="2" spans="1:7" s="1" customFormat="1" ht="14.25" customHeight="1">
      <c r="A2" s="3"/>
      <c r="C2" s="26" t="s">
        <v>133</v>
      </c>
      <c r="D2" s="26"/>
      <c r="E2" s="26"/>
      <c r="F2" s="26"/>
      <c r="G2" s="26"/>
    </row>
    <row r="3" spans="1:7" s="1" customFormat="1" ht="14.25" customHeight="1">
      <c r="A3" s="3"/>
      <c r="C3" s="26" t="s">
        <v>174</v>
      </c>
      <c r="D3" s="26"/>
      <c r="E3" s="26"/>
      <c r="F3" s="26"/>
      <c r="G3" s="26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26" t="s">
        <v>114</v>
      </c>
      <c r="B5" s="26"/>
      <c r="C5" s="26"/>
      <c r="D5" s="26"/>
      <c r="E5" s="26"/>
      <c r="F5" s="26"/>
      <c r="G5" s="26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s="1" customFormat="1" ht="25.5" customHeight="1">
      <c r="A8" s="5">
        <v>1</v>
      </c>
      <c r="B8" s="15" t="s">
        <v>3</v>
      </c>
      <c r="C8" s="16">
        <v>1</v>
      </c>
      <c r="D8" s="16">
        <v>125000</v>
      </c>
      <c r="E8" s="5">
        <f aca="true" t="shared" si="0" ref="E8:E13">D8*C8</f>
        <v>125000</v>
      </c>
      <c r="F8" s="5">
        <v>147500</v>
      </c>
      <c r="G8" s="5">
        <f>F8*C8</f>
        <v>147500</v>
      </c>
    </row>
    <row r="9" spans="1:7" s="1" customFormat="1" ht="25.5" customHeight="1">
      <c r="A9" s="5">
        <v>2</v>
      </c>
      <c r="B9" s="15" t="s">
        <v>33</v>
      </c>
      <c r="C9" s="16">
        <v>1</v>
      </c>
      <c r="D9" s="16">
        <v>85000</v>
      </c>
      <c r="E9" s="5">
        <f t="shared" si="0"/>
        <v>85000</v>
      </c>
      <c r="F9" s="5">
        <v>103500</v>
      </c>
      <c r="G9" s="5">
        <f>F9*C9</f>
        <v>103500</v>
      </c>
    </row>
    <row r="10" spans="1:7" s="1" customFormat="1" ht="25.5" customHeight="1">
      <c r="A10" s="5">
        <v>3</v>
      </c>
      <c r="B10" s="15" t="s">
        <v>115</v>
      </c>
      <c r="C10" s="16">
        <f>C11+C12+C13+C14</f>
        <v>16</v>
      </c>
      <c r="D10" s="16">
        <f>D11+D12+D13+D14</f>
        <v>137200</v>
      </c>
      <c r="E10" s="16">
        <f>E11+E12+E13+E14</f>
        <v>487400</v>
      </c>
      <c r="F10" s="16"/>
      <c r="G10" s="16">
        <f>G11+G12+G13+G14</f>
        <v>1945000</v>
      </c>
    </row>
    <row r="11" spans="1:7" s="1" customFormat="1" ht="25.5" customHeight="1">
      <c r="A11" s="5">
        <v>3.1</v>
      </c>
      <c r="B11" s="15" t="s">
        <v>4</v>
      </c>
      <c r="C11" s="16">
        <v>7</v>
      </c>
      <c r="D11" s="16"/>
      <c r="E11" s="16"/>
      <c r="F11" s="16">
        <v>145000</v>
      </c>
      <c r="G11" s="16">
        <f>F11*C11</f>
        <v>1015000</v>
      </c>
    </row>
    <row r="12" spans="1:7" s="1" customFormat="1" ht="25.5" customHeight="1">
      <c r="A12" s="5">
        <v>3.2</v>
      </c>
      <c r="B12" s="15" t="s">
        <v>5</v>
      </c>
      <c r="C12" s="16">
        <v>2</v>
      </c>
      <c r="D12" s="16">
        <v>66200</v>
      </c>
      <c r="E12" s="5">
        <f t="shared" si="0"/>
        <v>132400</v>
      </c>
      <c r="F12" s="5">
        <v>125000</v>
      </c>
      <c r="G12" s="5">
        <f>F12*C12</f>
        <v>250000</v>
      </c>
    </row>
    <row r="13" spans="1:7" s="1" customFormat="1" ht="25.5" customHeight="1">
      <c r="A13" s="5">
        <v>3.3</v>
      </c>
      <c r="B13" s="15" t="s">
        <v>6</v>
      </c>
      <c r="C13" s="16">
        <v>5</v>
      </c>
      <c r="D13" s="16">
        <v>71000</v>
      </c>
      <c r="E13" s="5">
        <f t="shared" si="0"/>
        <v>355000</v>
      </c>
      <c r="F13" s="5">
        <v>100000</v>
      </c>
      <c r="G13" s="5">
        <f>F13*C13</f>
        <v>500000</v>
      </c>
    </row>
    <row r="14" spans="1:7" s="1" customFormat="1" ht="25.5" customHeight="1">
      <c r="A14" s="5">
        <v>3.4</v>
      </c>
      <c r="B14" s="15" t="s">
        <v>141</v>
      </c>
      <c r="C14" s="16">
        <v>2</v>
      </c>
      <c r="D14" s="16"/>
      <c r="E14" s="5"/>
      <c r="F14" s="5">
        <v>90000</v>
      </c>
      <c r="G14" s="5">
        <f>F14*C14</f>
        <v>180000</v>
      </c>
    </row>
    <row r="15" spans="1:7" s="1" customFormat="1" ht="33.75" customHeight="1">
      <c r="A15" s="27" t="s">
        <v>11</v>
      </c>
      <c r="B15" s="28"/>
      <c r="C15" s="4">
        <f>C8+C9+C10</f>
        <v>18</v>
      </c>
      <c r="D15" s="4">
        <f>D8+D9+D10</f>
        <v>347200</v>
      </c>
      <c r="E15" s="4">
        <f>E8+E9+E10</f>
        <v>697400</v>
      </c>
      <c r="F15" s="4"/>
      <c r="G15" s="4">
        <f>G8+G9+G10</f>
        <v>2196000</v>
      </c>
    </row>
    <row r="16" spans="1:7" s="1" customFormat="1" ht="13.5">
      <c r="A16" s="3"/>
      <c r="D16" s="3"/>
      <c r="E16" s="3"/>
      <c r="F16" s="3"/>
      <c r="G16" s="3"/>
    </row>
    <row r="17" spans="1:7" s="1" customFormat="1" ht="13.5">
      <c r="A17" s="3"/>
      <c r="D17" s="3"/>
      <c r="E17" s="3"/>
      <c r="F17" s="3"/>
      <c r="G17" s="3"/>
    </row>
    <row r="20" spans="1:7" ht="14.25" customHeight="1">
      <c r="A20" s="26" t="s">
        <v>131</v>
      </c>
      <c r="B20" s="26"/>
      <c r="C20" s="25" t="s">
        <v>132</v>
      </c>
      <c r="D20" s="25"/>
      <c r="E20" s="25"/>
      <c r="F20" s="25"/>
      <c r="G20" s="3"/>
    </row>
  </sheetData>
  <sheetProtection/>
  <mergeCells count="7">
    <mergeCell ref="A5:G5"/>
    <mergeCell ref="A15:B15"/>
    <mergeCell ref="C1:G1"/>
    <mergeCell ref="C2:G2"/>
    <mergeCell ref="C3:G3"/>
    <mergeCell ref="C20:F20"/>
    <mergeCell ref="A20:B20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19" customWidth="1"/>
    <col min="8" max="16384" width="9.140625" style="1" customWidth="1"/>
  </cols>
  <sheetData>
    <row r="1" spans="3:7" ht="14.25" customHeight="1">
      <c r="C1" s="26" t="s">
        <v>153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4" ht="13.5">
      <c r="G4" s="3"/>
    </row>
    <row r="5" spans="1:7" ht="49.5" customHeight="1">
      <c r="A5" s="26" t="s">
        <v>48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f>F8*C8</f>
        <v>120000</v>
      </c>
    </row>
    <row r="9" spans="1:7" ht="21.75" customHeight="1">
      <c r="A9" s="5">
        <v>2</v>
      </c>
      <c r="B9" s="2" t="s">
        <v>13</v>
      </c>
      <c r="C9" s="5">
        <v>1</v>
      </c>
      <c r="D9" s="5">
        <v>71000</v>
      </c>
      <c r="E9" s="5">
        <f aca="true" t="shared" si="0" ref="E9:E28">D9*C9</f>
        <v>71000</v>
      </c>
      <c r="F9" s="5">
        <v>73826</v>
      </c>
      <c r="G9" s="5">
        <f aca="true" t="shared" si="1" ref="G9:G28">F9*C9</f>
        <v>73826</v>
      </c>
    </row>
    <row r="10" spans="1:7" ht="33" customHeight="1">
      <c r="A10" s="5">
        <v>3</v>
      </c>
      <c r="B10" s="2" t="s">
        <v>142</v>
      </c>
      <c r="C10" s="5">
        <v>1</v>
      </c>
      <c r="D10" s="5"/>
      <c r="E10" s="5"/>
      <c r="F10" s="5">
        <v>80000</v>
      </c>
      <c r="G10" s="5">
        <f>C10*F10</f>
        <v>80000</v>
      </c>
    </row>
    <row r="11" spans="1:7" ht="21.75" customHeight="1">
      <c r="A11" s="5">
        <v>4</v>
      </c>
      <c r="B11" s="2" t="s">
        <v>144</v>
      </c>
      <c r="C11" s="5">
        <v>1</v>
      </c>
      <c r="D11" s="5"/>
      <c r="E11" s="5"/>
      <c r="F11" s="5">
        <v>80000</v>
      </c>
      <c r="G11" s="5">
        <f>C11*F11</f>
        <v>80000</v>
      </c>
    </row>
    <row r="12" spans="1:7" ht="21.75" customHeight="1">
      <c r="A12" s="5">
        <v>5</v>
      </c>
      <c r="B12" s="2" t="s">
        <v>57</v>
      </c>
      <c r="C12" s="5">
        <v>1</v>
      </c>
      <c r="D12" s="5"/>
      <c r="E12" s="5"/>
      <c r="F12" s="5">
        <v>73826</v>
      </c>
      <c r="G12" s="5">
        <f>C12*F12</f>
        <v>73826</v>
      </c>
    </row>
    <row r="13" spans="1:7" ht="44.25" customHeight="1">
      <c r="A13" s="5">
        <v>6</v>
      </c>
      <c r="B13" s="2" t="s">
        <v>145</v>
      </c>
      <c r="C13" s="5">
        <v>1</v>
      </c>
      <c r="D13" s="5"/>
      <c r="E13" s="5"/>
      <c r="F13" s="5">
        <v>71429</v>
      </c>
      <c r="G13" s="5">
        <f>C13*F13</f>
        <v>71429</v>
      </c>
    </row>
    <row r="14" spans="1:7" ht="56.25" customHeight="1">
      <c r="A14" s="5">
        <v>7</v>
      </c>
      <c r="B14" s="2" t="s">
        <v>49</v>
      </c>
      <c r="C14" s="5">
        <v>1</v>
      </c>
      <c r="D14" s="5">
        <v>80000</v>
      </c>
      <c r="E14" s="5">
        <f t="shared" si="0"/>
        <v>80000</v>
      </c>
      <c r="F14" s="5">
        <f>D14*110%</f>
        <v>88000</v>
      </c>
      <c r="G14" s="5">
        <f t="shared" si="1"/>
        <v>88000</v>
      </c>
    </row>
    <row r="15" spans="1:7" ht="21.75" customHeight="1">
      <c r="A15" s="5">
        <v>8</v>
      </c>
      <c r="B15" s="2" t="s">
        <v>50</v>
      </c>
      <c r="C15" s="5">
        <v>2</v>
      </c>
      <c r="D15" s="5">
        <v>66200</v>
      </c>
      <c r="E15" s="5">
        <f t="shared" si="0"/>
        <v>132400</v>
      </c>
      <c r="F15" s="5">
        <v>71429</v>
      </c>
      <c r="G15" s="5">
        <f t="shared" si="1"/>
        <v>142858</v>
      </c>
    </row>
    <row r="16" spans="1:7" ht="21.75" customHeight="1">
      <c r="A16" s="5">
        <v>9</v>
      </c>
      <c r="B16" s="21" t="s">
        <v>122</v>
      </c>
      <c r="C16" s="20">
        <f>C17+C18</f>
        <v>9</v>
      </c>
      <c r="D16" s="20">
        <f>D17+D18</f>
        <v>137200</v>
      </c>
      <c r="E16" s="20">
        <f>E17+E18</f>
        <v>615000</v>
      </c>
      <c r="F16" s="20"/>
      <c r="G16" s="20">
        <f>G17+G18</f>
        <v>652449</v>
      </c>
    </row>
    <row r="17" spans="1:7" ht="21.75" customHeight="1">
      <c r="A17" s="5">
        <v>9.1</v>
      </c>
      <c r="B17" s="2" t="s">
        <v>51</v>
      </c>
      <c r="C17" s="5">
        <v>5</v>
      </c>
      <c r="D17" s="5">
        <v>66200</v>
      </c>
      <c r="E17" s="5">
        <f t="shared" si="0"/>
        <v>331000</v>
      </c>
      <c r="F17" s="5">
        <v>71429</v>
      </c>
      <c r="G17" s="5">
        <f t="shared" si="1"/>
        <v>357145</v>
      </c>
    </row>
    <row r="18" spans="1:7" ht="21.75" customHeight="1">
      <c r="A18" s="5">
        <v>9.2</v>
      </c>
      <c r="B18" s="2" t="s">
        <v>51</v>
      </c>
      <c r="C18" s="5">
        <v>4</v>
      </c>
      <c r="D18" s="5">
        <v>71000</v>
      </c>
      <c r="E18" s="5">
        <f t="shared" si="0"/>
        <v>284000</v>
      </c>
      <c r="F18" s="5">
        <v>73826</v>
      </c>
      <c r="G18" s="5">
        <f t="shared" si="1"/>
        <v>295304</v>
      </c>
    </row>
    <row r="19" spans="1:7" ht="21.75" customHeight="1">
      <c r="A19" s="5">
        <v>10</v>
      </c>
      <c r="B19" s="21" t="s">
        <v>123</v>
      </c>
      <c r="C19" s="20">
        <f>C20+C21</f>
        <v>4</v>
      </c>
      <c r="D19" s="20">
        <f>D20+D21</f>
        <v>137200</v>
      </c>
      <c r="E19" s="20">
        <f>E20+E21</f>
        <v>279200</v>
      </c>
      <c r="F19" s="20"/>
      <c r="G19" s="20">
        <f>G20+G21</f>
        <v>292907</v>
      </c>
    </row>
    <row r="20" spans="1:7" ht="21.75" customHeight="1">
      <c r="A20" s="5">
        <v>10.1</v>
      </c>
      <c r="B20" s="2" t="s">
        <v>96</v>
      </c>
      <c r="C20" s="5">
        <v>1</v>
      </c>
      <c r="D20" s="5">
        <v>66200</v>
      </c>
      <c r="E20" s="5">
        <f t="shared" si="0"/>
        <v>66200</v>
      </c>
      <c r="F20" s="5">
        <v>71429</v>
      </c>
      <c r="G20" s="5">
        <f t="shared" si="1"/>
        <v>71429</v>
      </c>
    </row>
    <row r="21" spans="1:7" ht="21.75" customHeight="1">
      <c r="A21" s="5">
        <v>10.2</v>
      </c>
      <c r="B21" s="2" t="s">
        <v>96</v>
      </c>
      <c r="C21" s="5">
        <v>3</v>
      </c>
      <c r="D21" s="5">
        <v>71000</v>
      </c>
      <c r="E21" s="5">
        <f t="shared" si="0"/>
        <v>213000</v>
      </c>
      <c r="F21" s="5">
        <v>73826</v>
      </c>
      <c r="G21" s="5">
        <f t="shared" si="1"/>
        <v>221478</v>
      </c>
    </row>
    <row r="22" spans="1:7" ht="21.75" customHeight="1">
      <c r="A22" s="5">
        <v>11</v>
      </c>
      <c r="B22" s="2" t="s">
        <v>52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1"/>
        <v>71429</v>
      </c>
    </row>
    <row r="23" spans="1:7" ht="21.75" customHeight="1">
      <c r="A23" s="5">
        <v>12</v>
      </c>
      <c r="B23" s="21" t="s">
        <v>124</v>
      </c>
      <c r="C23" s="20">
        <f>C24+C25</f>
        <v>6</v>
      </c>
      <c r="D23" s="20">
        <f>D24+D25</f>
        <v>137200</v>
      </c>
      <c r="E23" s="20">
        <f>E24+E25</f>
        <v>402000</v>
      </c>
      <c r="F23" s="20"/>
      <c r="G23" s="20">
        <f>G24+G25</f>
        <v>430971</v>
      </c>
    </row>
    <row r="24" spans="1:7" ht="21.75" customHeight="1">
      <c r="A24" s="5">
        <v>12.1</v>
      </c>
      <c r="B24" s="2" t="s">
        <v>53</v>
      </c>
      <c r="C24" s="5">
        <v>5</v>
      </c>
      <c r="D24" s="5">
        <v>66200</v>
      </c>
      <c r="E24" s="5">
        <f t="shared" si="0"/>
        <v>331000</v>
      </c>
      <c r="F24" s="5">
        <v>71429</v>
      </c>
      <c r="G24" s="5">
        <f t="shared" si="1"/>
        <v>357145</v>
      </c>
    </row>
    <row r="25" spans="1:7" ht="21.75" customHeight="1">
      <c r="A25" s="5">
        <v>12.2</v>
      </c>
      <c r="B25" s="2" t="s">
        <v>53</v>
      </c>
      <c r="C25" s="5">
        <v>1</v>
      </c>
      <c r="D25" s="5">
        <v>71000</v>
      </c>
      <c r="E25" s="5">
        <f t="shared" si="0"/>
        <v>71000</v>
      </c>
      <c r="F25" s="5">
        <v>73826</v>
      </c>
      <c r="G25" s="5">
        <f t="shared" si="1"/>
        <v>73826</v>
      </c>
    </row>
    <row r="26" spans="1:7" ht="21.75" customHeight="1">
      <c r="A26" s="5">
        <v>13</v>
      </c>
      <c r="B26" s="21" t="s">
        <v>125</v>
      </c>
      <c r="C26" s="20">
        <f>C27+C28</f>
        <v>29</v>
      </c>
      <c r="D26" s="20">
        <f>D27+D28</f>
        <v>137200</v>
      </c>
      <c r="E26" s="20">
        <f>E27+E28</f>
        <v>2001400</v>
      </c>
      <c r="F26" s="20"/>
      <c r="G26" s="20">
        <f>G27+G28</f>
        <v>2112190</v>
      </c>
    </row>
    <row r="27" spans="1:7" ht="21.75" customHeight="1">
      <c r="A27" s="5">
        <v>13.1</v>
      </c>
      <c r="B27" s="2" t="s">
        <v>54</v>
      </c>
      <c r="C27" s="5">
        <v>12</v>
      </c>
      <c r="D27" s="5">
        <v>66200</v>
      </c>
      <c r="E27" s="5">
        <f t="shared" si="0"/>
        <v>794400</v>
      </c>
      <c r="F27" s="5">
        <v>71429</v>
      </c>
      <c r="G27" s="5">
        <f t="shared" si="1"/>
        <v>857148</v>
      </c>
    </row>
    <row r="28" spans="1:7" ht="21.75" customHeight="1">
      <c r="A28" s="5">
        <v>13.2</v>
      </c>
      <c r="B28" s="2" t="s">
        <v>54</v>
      </c>
      <c r="C28" s="5">
        <v>17</v>
      </c>
      <c r="D28" s="5">
        <v>71000</v>
      </c>
      <c r="E28" s="5">
        <f t="shared" si="0"/>
        <v>1207000</v>
      </c>
      <c r="F28" s="5">
        <v>73826</v>
      </c>
      <c r="G28" s="5">
        <f t="shared" si="1"/>
        <v>1255042</v>
      </c>
    </row>
    <row r="29" spans="1:7" ht="21.75" customHeight="1">
      <c r="A29" s="5">
        <v>14</v>
      </c>
      <c r="B29" s="2" t="s">
        <v>18</v>
      </c>
      <c r="C29" s="5">
        <v>2</v>
      </c>
      <c r="D29" s="5"/>
      <c r="E29" s="5"/>
      <c r="F29" s="5">
        <v>73826</v>
      </c>
      <c r="G29" s="5">
        <f>C29*F29</f>
        <v>147652</v>
      </c>
    </row>
    <row r="30" spans="1:7" ht="30" customHeight="1">
      <c r="A30" s="5">
        <v>15</v>
      </c>
      <c r="B30" s="2" t="s">
        <v>56</v>
      </c>
      <c r="C30" s="5">
        <v>1</v>
      </c>
      <c r="D30" s="5"/>
      <c r="E30" s="5"/>
      <c r="F30" s="5">
        <v>73826</v>
      </c>
      <c r="G30" s="5">
        <f>C30*F30</f>
        <v>73826</v>
      </c>
    </row>
    <row r="31" spans="1:7" ht="14.25">
      <c r="A31" s="27" t="s">
        <v>11</v>
      </c>
      <c r="B31" s="28"/>
      <c r="C31" s="4">
        <f>C8+C9+C10+C11+C12+C13+C14+C15+C19+C16+C22+C24+C25+C26+C29+C30</f>
        <v>61</v>
      </c>
      <c r="D31" s="4">
        <f>D8+D9+D10+D11+D12+D13+D14+D15+D19+D16+D22+D24+D25+D26+D29</f>
        <v>922200</v>
      </c>
      <c r="E31" s="4">
        <f>E8+E9+E10+E11+E12+E13+E14+E15+E19+E16+E22+E24+E25+E26+E29</f>
        <v>3737200</v>
      </c>
      <c r="F31" s="4"/>
      <c r="G31" s="4">
        <f>G8+G9+G10+G11+G12+G13+G14+G15+G19+G16+G22+G24+G25+G26+G29+G30</f>
        <v>4511363</v>
      </c>
    </row>
    <row r="34" ht="14.25" customHeight="1"/>
    <row r="35" spans="1:6" ht="14.25">
      <c r="A35" s="26" t="s">
        <v>131</v>
      </c>
      <c r="B35" s="26"/>
      <c r="C35" s="25" t="s">
        <v>132</v>
      </c>
      <c r="D35" s="25"/>
      <c r="E35" s="25"/>
      <c r="F35" s="25"/>
    </row>
    <row r="36" ht="13.5">
      <c r="G36" s="3"/>
    </row>
    <row r="37" ht="13.5">
      <c r="G37" s="3"/>
    </row>
    <row r="38" ht="13.5">
      <c r="G38" s="3"/>
    </row>
  </sheetData>
  <sheetProtection/>
  <mergeCells count="7">
    <mergeCell ref="C1:G1"/>
    <mergeCell ref="C2:G2"/>
    <mergeCell ref="C3:G3"/>
    <mergeCell ref="A5:G5"/>
    <mergeCell ref="A31:B31"/>
    <mergeCell ref="A35:B35"/>
    <mergeCell ref="C35:F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26" t="s">
        <v>31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44.25" customHeight="1">
      <c r="A5" s="26" t="s">
        <v>25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39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 t="shared" si="0"/>
        <v>66200</v>
      </c>
      <c r="F10" s="5">
        <v>71429</v>
      </c>
      <c r="G10" s="5">
        <f aca="true" t="shared" si="1" ref="G10:G18">F10*C10</f>
        <v>71429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1"/>
        <v>73826</v>
      </c>
    </row>
    <row r="12" spans="1:7" ht="21.75" customHeight="1">
      <c r="A12" s="5">
        <v>4</v>
      </c>
      <c r="B12" s="2" t="s">
        <v>120</v>
      </c>
      <c r="C12" s="5">
        <f>C13+C14</f>
        <v>1.5</v>
      </c>
      <c r="D12" s="5"/>
      <c r="E12" s="5"/>
      <c r="F12" s="5"/>
      <c r="G12" s="5">
        <f>G13+G14</f>
        <v>108941.25</v>
      </c>
    </row>
    <row r="13" spans="1:7" ht="21.75" customHeight="1">
      <c r="A13" s="5">
        <v>4.1</v>
      </c>
      <c r="B13" s="2" t="s">
        <v>18</v>
      </c>
      <c r="C13" s="5">
        <v>0.75</v>
      </c>
      <c r="D13" s="5">
        <v>66200</v>
      </c>
      <c r="E13" s="5">
        <f t="shared" si="0"/>
        <v>49650</v>
      </c>
      <c r="F13" s="5">
        <v>71429</v>
      </c>
      <c r="G13" s="5">
        <f t="shared" si="1"/>
        <v>53571.75</v>
      </c>
    </row>
    <row r="14" spans="1:7" ht="21.75" customHeight="1">
      <c r="A14" s="5">
        <v>4.2</v>
      </c>
      <c r="B14" s="2" t="s">
        <v>18</v>
      </c>
      <c r="C14" s="5">
        <v>0.75</v>
      </c>
      <c r="D14" s="5">
        <v>71000</v>
      </c>
      <c r="E14" s="5">
        <f t="shared" si="0"/>
        <v>53250</v>
      </c>
      <c r="F14" s="5">
        <v>73826</v>
      </c>
      <c r="G14" s="5">
        <f t="shared" si="1"/>
        <v>55369.5</v>
      </c>
    </row>
    <row r="15" spans="1:7" ht="21.75" customHeight="1">
      <c r="A15" s="5">
        <v>5</v>
      </c>
      <c r="B15" s="2" t="s">
        <v>121</v>
      </c>
      <c r="C15" s="5">
        <f>C16+C17</f>
        <v>3</v>
      </c>
      <c r="D15" s="5"/>
      <c r="E15" s="5"/>
      <c r="F15" s="5"/>
      <c r="G15" s="5">
        <f>G16+G17</f>
        <v>219081</v>
      </c>
    </row>
    <row r="16" spans="1:7" ht="21.75" customHeight="1">
      <c r="A16" s="5">
        <v>5.1</v>
      </c>
      <c r="B16" s="2" t="s">
        <v>10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.75" customHeight="1">
      <c r="A17" s="5">
        <v>5.2</v>
      </c>
      <c r="B17" s="2" t="s">
        <v>10</v>
      </c>
      <c r="C17" s="5">
        <v>2</v>
      </c>
      <c r="D17" s="5">
        <v>71000</v>
      </c>
      <c r="E17" s="5">
        <f t="shared" si="0"/>
        <v>142000</v>
      </c>
      <c r="F17" s="5">
        <v>73826</v>
      </c>
      <c r="G17" s="5">
        <f t="shared" si="1"/>
        <v>147652</v>
      </c>
    </row>
    <row r="18" spans="1:7" ht="31.5" customHeight="1">
      <c r="A18" s="5">
        <v>6</v>
      </c>
      <c r="B18" s="2" t="s">
        <v>19</v>
      </c>
      <c r="C18" s="5">
        <v>0.5</v>
      </c>
      <c r="D18" s="5">
        <v>66200</v>
      </c>
      <c r="E18" s="5">
        <f t="shared" si="0"/>
        <v>33100</v>
      </c>
      <c r="F18" s="5">
        <v>71429</v>
      </c>
      <c r="G18" s="5">
        <f t="shared" si="1"/>
        <v>35714.5</v>
      </c>
    </row>
    <row r="19" spans="1:7" ht="21.75" customHeight="1">
      <c r="A19" s="27" t="s">
        <v>11</v>
      </c>
      <c r="B19" s="28"/>
      <c r="C19" s="12">
        <f>SUM(C9:C18)-C12-C15</f>
        <v>8</v>
      </c>
      <c r="D19" s="4"/>
      <c r="E19" s="4">
        <f>SUM(E9:E18)</f>
        <v>576400</v>
      </c>
      <c r="F19" s="5"/>
      <c r="G19" s="4">
        <f>SUM(G9:G18)-G12-G15</f>
        <v>613491.75</v>
      </c>
    </row>
    <row r="20" spans="1:7" ht="29.25" customHeight="1">
      <c r="A20" s="4" t="s">
        <v>20</v>
      </c>
      <c r="B20" s="11" t="s">
        <v>21</v>
      </c>
      <c r="C20" s="5"/>
      <c r="D20" s="5"/>
      <c r="E20" s="5"/>
      <c r="F20" s="5"/>
      <c r="G20" s="5"/>
    </row>
    <row r="21" spans="1:7" ht="21.75" customHeight="1">
      <c r="A21" s="5">
        <v>7</v>
      </c>
      <c r="B21" s="2" t="s">
        <v>22</v>
      </c>
      <c r="C21" s="5">
        <v>22</v>
      </c>
      <c r="D21" s="5">
        <v>67100</v>
      </c>
      <c r="E21" s="5">
        <f>C21*D21</f>
        <v>1476200</v>
      </c>
      <c r="F21" s="5">
        <v>72429</v>
      </c>
      <c r="G21" s="5">
        <f>F21*C21</f>
        <v>1593438</v>
      </c>
    </row>
    <row r="22" spans="1:7" ht="21.75" customHeight="1">
      <c r="A22" s="5">
        <v>7.1</v>
      </c>
      <c r="B22" s="2" t="s">
        <v>4</v>
      </c>
      <c r="C22" s="5"/>
      <c r="D22" s="5">
        <v>68000</v>
      </c>
      <c r="E22" s="5"/>
      <c r="F22" s="5">
        <v>73429</v>
      </c>
      <c r="G22" s="5">
        <f>F22*C22</f>
        <v>0</v>
      </c>
    </row>
    <row r="23" spans="1:7" ht="21.75" customHeight="1">
      <c r="A23" s="5">
        <v>7.2</v>
      </c>
      <c r="B23" s="2" t="s">
        <v>5</v>
      </c>
      <c r="C23" s="5"/>
      <c r="D23" s="5">
        <v>67100</v>
      </c>
      <c r="E23" s="5"/>
      <c r="F23" s="5">
        <v>72429</v>
      </c>
      <c r="G23" s="5">
        <f>F23*C23</f>
        <v>0</v>
      </c>
    </row>
    <row r="24" spans="1:7" ht="21.75" customHeight="1">
      <c r="A24" s="5">
        <v>7.3</v>
      </c>
      <c r="B24" s="2" t="s">
        <v>23</v>
      </c>
      <c r="C24" s="5"/>
      <c r="D24" s="5">
        <v>66200</v>
      </c>
      <c r="E24" s="5"/>
      <c r="F24" s="5">
        <v>71429</v>
      </c>
      <c r="G24" s="5">
        <f>F24*C24</f>
        <v>0</v>
      </c>
    </row>
    <row r="25" spans="1:7" ht="21.75" customHeight="1">
      <c r="A25" s="7">
        <v>8</v>
      </c>
      <c r="B25" s="2" t="s">
        <v>22</v>
      </c>
      <c r="C25" s="5">
        <v>6</v>
      </c>
      <c r="D25" s="5">
        <v>71000</v>
      </c>
      <c r="E25" s="5">
        <f>D25*C25</f>
        <v>426000</v>
      </c>
      <c r="F25" s="5">
        <v>73826</v>
      </c>
      <c r="G25" s="5">
        <f>F25*C25</f>
        <v>442956</v>
      </c>
    </row>
    <row r="26" spans="1:7" ht="21.75" customHeight="1">
      <c r="A26" s="27" t="s">
        <v>11</v>
      </c>
      <c r="B26" s="28"/>
      <c r="C26" s="4">
        <f>C25+C21</f>
        <v>28</v>
      </c>
      <c r="D26" s="4"/>
      <c r="E26" s="4">
        <f>E25+E21</f>
        <v>1902200</v>
      </c>
      <c r="F26" s="4"/>
      <c r="G26" s="4">
        <f>G25+G21</f>
        <v>2036394</v>
      </c>
    </row>
    <row r="27" spans="1:7" ht="21.75" customHeight="1">
      <c r="A27" s="27" t="s">
        <v>24</v>
      </c>
      <c r="B27" s="28"/>
      <c r="C27" s="4">
        <f>C26+C19</f>
        <v>36</v>
      </c>
      <c r="D27" s="4"/>
      <c r="E27" s="4">
        <f>E26+E19</f>
        <v>2478600</v>
      </c>
      <c r="F27" s="4"/>
      <c r="G27" s="18">
        <f>G26+G19</f>
        <v>2649885.75</v>
      </c>
    </row>
    <row r="31" spans="1:6" ht="20.25" customHeight="1">
      <c r="A31" s="26" t="s">
        <v>131</v>
      </c>
      <c r="B31" s="26"/>
      <c r="C31" s="25" t="s">
        <v>132</v>
      </c>
      <c r="D31" s="25"/>
      <c r="E31" s="25"/>
      <c r="F31" s="25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A15" sqref="A15:IV15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26" t="s">
        <v>36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7" customHeight="1">
      <c r="A5" s="26" t="s">
        <v>26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46.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71429</v>
      </c>
      <c r="G10" s="5">
        <f aca="true" t="shared" si="1" ref="G10:G15">F10*C10</f>
        <v>71429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1"/>
        <v>73826</v>
      </c>
    </row>
    <row r="12" spans="1:7" ht="21.75" customHeight="1">
      <c r="A12" s="5">
        <v>4</v>
      </c>
      <c r="B12" s="2" t="s">
        <v>18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5</v>
      </c>
      <c r="B13" s="2" t="s">
        <v>18</v>
      </c>
      <c r="C13" s="5">
        <v>1</v>
      </c>
      <c r="D13" s="5">
        <v>71000</v>
      </c>
      <c r="E13" s="5">
        <f t="shared" si="0"/>
        <v>71000</v>
      </c>
      <c r="F13" s="5">
        <v>73826</v>
      </c>
      <c r="G13" s="5">
        <f t="shared" si="1"/>
        <v>73826</v>
      </c>
    </row>
    <row r="14" spans="1:7" ht="21.75" customHeight="1">
      <c r="A14" s="5">
        <v>6</v>
      </c>
      <c r="B14" s="2" t="s">
        <v>10</v>
      </c>
      <c r="C14" s="5">
        <v>1</v>
      </c>
      <c r="D14" s="5">
        <v>71000</v>
      </c>
      <c r="E14" s="5">
        <f t="shared" si="0"/>
        <v>71000</v>
      </c>
      <c r="F14" s="5">
        <v>73826</v>
      </c>
      <c r="G14" s="5">
        <f t="shared" si="1"/>
        <v>73826</v>
      </c>
    </row>
    <row r="15" spans="1:7" ht="31.5" customHeight="1">
      <c r="A15" s="5">
        <v>7</v>
      </c>
      <c r="B15" s="2" t="s">
        <v>19</v>
      </c>
      <c r="C15" s="5">
        <v>0.5</v>
      </c>
      <c r="D15" s="5">
        <v>71000</v>
      </c>
      <c r="E15" s="5">
        <f t="shared" si="0"/>
        <v>35500</v>
      </c>
      <c r="F15" s="5">
        <v>73826</v>
      </c>
      <c r="G15" s="5">
        <f t="shared" si="1"/>
        <v>36913</v>
      </c>
    </row>
    <row r="16" spans="1:7" ht="21.75" customHeight="1">
      <c r="A16" s="27" t="s">
        <v>11</v>
      </c>
      <c r="B16" s="28"/>
      <c r="C16" s="4">
        <f>SUM(C9:C15)</f>
        <v>6.5</v>
      </c>
      <c r="D16" s="4"/>
      <c r="E16" s="4">
        <f>SUM(E9:E15)</f>
        <v>475900</v>
      </c>
      <c r="F16" s="4"/>
      <c r="G16" s="4">
        <f>SUM(G9:G15)</f>
        <v>505749</v>
      </c>
    </row>
    <row r="17" spans="1:7" ht="46.5" customHeight="1">
      <c r="A17" s="4" t="s">
        <v>20</v>
      </c>
      <c r="B17" s="11" t="s">
        <v>21</v>
      </c>
      <c r="C17" s="5"/>
      <c r="D17" s="5"/>
      <c r="E17" s="5"/>
      <c r="F17" s="5"/>
      <c r="G17" s="5"/>
    </row>
    <row r="18" spans="1:7" ht="35.25" customHeight="1">
      <c r="A18" s="5">
        <v>8</v>
      </c>
      <c r="B18" s="2" t="s">
        <v>22</v>
      </c>
      <c r="C18" s="5">
        <v>9</v>
      </c>
      <c r="D18" s="5">
        <v>67100</v>
      </c>
      <c r="E18" s="5">
        <f>D18*C18</f>
        <v>603900</v>
      </c>
      <c r="F18" s="5">
        <v>72429</v>
      </c>
      <c r="G18" s="5">
        <f>F18*C18</f>
        <v>651861</v>
      </c>
    </row>
    <row r="19" spans="1:7" ht="21.75" customHeight="1">
      <c r="A19" s="5">
        <v>8.1</v>
      </c>
      <c r="B19" s="2" t="s">
        <v>4</v>
      </c>
      <c r="C19" s="5"/>
      <c r="D19" s="5">
        <v>68000</v>
      </c>
      <c r="E19" s="5"/>
      <c r="F19" s="5">
        <v>73429</v>
      </c>
      <c r="G19" s="5">
        <f>F19*C19</f>
        <v>0</v>
      </c>
    </row>
    <row r="20" spans="1:7" ht="21.75" customHeight="1">
      <c r="A20" s="5">
        <v>8.2</v>
      </c>
      <c r="B20" s="2" t="s">
        <v>5</v>
      </c>
      <c r="C20" s="5"/>
      <c r="D20" s="5">
        <v>67100</v>
      </c>
      <c r="E20" s="5"/>
      <c r="F20" s="5">
        <v>72429</v>
      </c>
      <c r="G20" s="5">
        <f>F20*C20</f>
        <v>0</v>
      </c>
    </row>
    <row r="21" spans="1:7" ht="21.75" customHeight="1">
      <c r="A21" s="5">
        <v>8.3</v>
      </c>
      <c r="B21" s="2" t="s">
        <v>23</v>
      </c>
      <c r="C21" s="5"/>
      <c r="D21" s="5">
        <v>66200</v>
      </c>
      <c r="E21" s="5"/>
      <c r="F21" s="5">
        <v>71429</v>
      </c>
      <c r="G21" s="5">
        <f>F21*C21</f>
        <v>0</v>
      </c>
    </row>
    <row r="22" spans="1:7" ht="37.5" customHeight="1">
      <c r="A22" s="5">
        <v>9</v>
      </c>
      <c r="B22" s="2" t="s">
        <v>22</v>
      </c>
      <c r="C22" s="5">
        <v>10</v>
      </c>
      <c r="D22" s="5">
        <v>71000</v>
      </c>
      <c r="E22" s="5">
        <f>D22*C22</f>
        <v>710000</v>
      </c>
      <c r="F22" s="5">
        <v>73826</v>
      </c>
      <c r="G22" s="5">
        <f>F22*C22</f>
        <v>738260</v>
      </c>
    </row>
    <row r="23" spans="1:7" ht="21.75" customHeight="1">
      <c r="A23" s="27" t="s">
        <v>11</v>
      </c>
      <c r="B23" s="28"/>
      <c r="C23" s="4">
        <f>C22+C18</f>
        <v>19</v>
      </c>
      <c r="D23" s="4"/>
      <c r="E23" s="4">
        <f>E22+E18</f>
        <v>1313900</v>
      </c>
      <c r="F23" s="4"/>
      <c r="G23" s="4">
        <f>G22+G18</f>
        <v>1390121</v>
      </c>
    </row>
    <row r="24" spans="1:7" ht="21.75" customHeight="1">
      <c r="A24" s="27" t="s">
        <v>24</v>
      </c>
      <c r="B24" s="28"/>
      <c r="C24" s="4">
        <f>C23+C16</f>
        <v>25.5</v>
      </c>
      <c r="D24" s="4"/>
      <c r="E24" s="4">
        <f>E23+E16</f>
        <v>1789800</v>
      </c>
      <c r="F24" s="4"/>
      <c r="G24" s="18">
        <f>G23+G16</f>
        <v>1895870</v>
      </c>
    </row>
    <row r="28" spans="1:6" ht="14.25" customHeight="1">
      <c r="A28" s="26" t="s">
        <v>131</v>
      </c>
      <c r="B28" s="26"/>
      <c r="C28" s="25" t="s">
        <v>132</v>
      </c>
      <c r="D28" s="25"/>
      <c r="E28" s="25"/>
      <c r="F28" s="25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26" t="s">
        <v>40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4" spans="3:4" ht="13.5">
      <c r="C4" s="29"/>
      <c r="D4" s="29"/>
    </row>
    <row r="5" spans="1:7" ht="57" customHeight="1">
      <c r="A5" s="26" t="s">
        <v>27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41.2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 t="shared" si="0"/>
        <v>66200</v>
      </c>
      <c r="F10" s="5">
        <v>71429</v>
      </c>
      <c r="G10" s="5">
        <f aca="true" t="shared" si="1" ref="G10:G23">F10*C10</f>
        <v>71429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1"/>
        <v>71429</v>
      </c>
    </row>
    <row r="12" spans="1:7" ht="21.75" customHeight="1">
      <c r="A12" s="5">
        <v>4</v>
      </c>
      <c r="B12" s="2" t="s">
        <v>143</v>
      </c>
      <c r="C12" s="5">
        <v>0.5</v>
      </c>
      <c r="D12" s="5"/>
      <c r="E12" s="5"/>
      <c r="F12" s="5">
        <v>71429</v>
      </c>
      <c r="G12" s="5">
        <f t="shared" si="1"/>
        <v>35714.5</v>
      </c>
    </row>
    <row r="13" spans="1:7" ht="21.75" customHeight="1">
      <c r="A13" s="5">
        <v>5</v>
      </c>
      <c r="B13" s="2" t="s">
        <v>18</v>
      </c>
      <c r="C13" s="5">
        <f>C14+C15</f>
        <v>1.5</v>
      </c>
      <c r="D13" s="5"/>
      <c r="E13" s="5"/>
      <c r="F13" s="5"/>
      <c r="G13" s="5">
        <f>G14+G15</f>
        <v>108866.25</v>
      </c>
    </row>
    <row r="14" spans="1:7" ht="21.75" customHeight="1">
      <c r="A14" s="5">
        <v>5.1</v>
      </c>
      <c r="B14" s="2" t="s">
        <v>18</v>
      </c>
      <c r="C14" s="5">
        <v>0.75</v>
      </c>
      <c r="D14" s="5">
        <v>66200</v>
      </c>
      <c r="E14" s="5">
        <f t="shared" si="0"/>
        <v>49650</v>
      </c>
      <c r="F14" s="5">
        <v>71429</v>
      </c>
      <c r="G14" s="5">
        <f t="shared" si="1"/>
        <v>53571.75</v>
      </c>
    </row>
    <row r="15" spans="1:7" ht="21.75" customHeight="1">
      <c r="A15" s="5">
        <v>5.2</v>
      </c>
      <c r="B15" s="2" t="s">
        <v>18</v>
      </c>
      <c r="C15" s="5">
        <v>0.75</v>
      </c>
      <c r="D15" s="5">
        <v>71000</v>
      </c>
      <c r="E15" s="5">
        <f t="shared" si="0"/>
        <v>53250</v>
      </c>
      <c r="F15" s="5">
        <v>73726</v>
      </c>
      <c r="G15" s="5">
        <f t="shared" si="1"/>
        <v>55294.5</v>
      </c>
    </row>
    <row r="16" spans="1:7" ht="21.75" customHeight="1">
      <c r="A16" s="5">
        <v>6</v>
      </c>
      <c r="B16" s="2" t="s">
        <v>10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.75" customHeight="1">
      <c r="A17" s="27" t="s">
        <v>11</v>
      </c>
      <c r="B17" s="28"/>
      <c r="C17" s="12">
        <f>C9+C10+C11+C12+C13+C16</f>
        <v>6</v>
      </c>
      <c r="D17" s="12">
        <f>D9+D10+D11+D12+D13+D16</f>
        <v>293600</v>
      </c>
      <c r="E17" s="12">
        <f>E9+E10+E11+E12+E13+E16</f>
        <v>293600</v>
      </c>
      <c r="F17" s="12"/>
      <c r="G17" s="12">
        <f>G9+G10+G11+G12+G13+G16</f>
        <v>463367.75</v>
      </c>
    </row>
    <row r="18" spans="1:7" ht="48" customHeight="1">
      <c r="A18" s="4" t="s">
        <v>20</v>
      </c>
      <c r="B18" s="11" t="s">
        <v>21</v>
      </c>
      <c r="C18" s="5"/>
      <c r="D18" s="5"/>
      <c r="E18" s="5"/>
      <c r="F18" s="5"/>
      <c r="G18" s="5"/>
    </row>
    <row r="19" spans="1:7" ht="21.75" customHeight="1">
      <c r="A19" s="5">
        <v>7</v>
      </c>
      <c r="B19" s="2" t="s">
        <v>28</v>
      </c>
      <c r="C19" s="5">
        <v>11</v>
      </c>
      <c r="D19" s="5">
        <v>67100</v>
      </c>
      <c r="E19" s="5">
        <f>C19*D19</f>
        <v>738100</v>
      </c>
      <c r="F19" s="5">
        <v>72429</v>
      </c>
      <c r="G19" s="5">
        <f t="shared" si="1"/>
        <v>796719</v>
      </c>
    </row>
    <row r="20" spans="1:7" ht="21.75" customHeight="1">
      <c r="A20" s="5">
        <v>7.1</v>
      </c>
      <c r="B20" s="2" t="s">
        <v>4</v>
      </c>
      <c r="C20" s="5"/>
      <c r="D20" s="5">
        <v>68000</v>
      </c>
      <c r="E20" s="5"/>
      <c r="F20" s="5">
        <v>73429</v>
      </c>
      <c r="G20" s="5">
        <f t="shared" si="1"/>
        <v>0</v>
      </c>
    </row>
    <row r="21" spans="1:7" ht="21.75" customHeight="1">
      <c r="A21" s="5">
        <v>7.2</v>
      </c>
      <c r="B21" s="2" t="s">
        <v>5</v>
      </c>
      <c r="C21" s="5"/>
      <c r="D21" s="5">
        <v>67100</v>
      </c>
      <c r="E21" s="5"/>
      <c r="F21" s="5">
        <v>72429</v>
      </c>
      <c r="G21" s="5">
        <f t="shared" si="1"/>
        <v>0</v>
      </c>
    </row>
    <row r="22" spans="1:7" ht="21.75" customHeight="1">
      <c r="A22" s="5">
        <v>7.3</v>
      </c>
      <c r="B22" s="2" t="s">
        <v>6</v>
      </c>
      <c r="C22" s="5"/>
      <c r="D22" s="5">
        <v>66200</v>
      </c>
      <c r="E22" s="5"/>
      <c r="F22" s="5">
        <v>71429</v>
      </c>
      <c r="G22" s="5">
        <f t="shared" si="1"/>
        <v>0</v>
      </c>
    </row>
    <row r="23" spans="1:7" ht="21.75" customHeight="1">
      <c r="A23" s="5">
        <v>8</v>
      </c>
      <c r="B23" s="2" t="s">
        <v>28</v>
      </c>
      <c r="C23" s="5">
        <v>11.5</v>
      </c>
      <c r="D23" s="5">
        <v>71000</v>
      </c>
      <c r="E23" s="5">
        <f>D23*C23</f>
        <v>816500</v>
      </c>
      <c r="F23" s="5">
        <v>73826</v>
      </c>
      <c r="G23" s="5">
        <f t="shared" si="1"/>
        <v>848999</v>
      </c>
    </row>
    <row r="24" spans="1:7" ht="21.75" customHeight="1">
      <c r="A24" s="27" t="s">
        <v>11</v>
      </c>
      <c r="B24" s="28"/>
      <c r="C24" s="4">
        <f>C23+C19</f>
        <v>22.5</v>
      </c>
      <c r="D24" s="4"/>
      <c r="E24" s="4">
        <f>E23+E19</f>
        <v>1554600</v>
      </c>
      <c r="F24" s="4"/>
      <c r="G24" s="4">
        <f>G23+G19</f>
        <v>1645718</v>
      </c>
    </row>
    <row r="25" spans="1:7" ht="21.75" customHeight="1">
      <c r="A25" s="27" t="s">
        <v>24</v>
      </c>
      <c r="B25" s="28"/>
      <c r="C25" s="4">
        <f>C24+C17</f>
        <v>28.5</v>
      </c>
      <c r="D25" s="4"/>
      <c r="E25" s="4">
        <f>E24+E17</f>
        <v>1848200</v>
      </c>
      <c r="F25" s="4"/>
      <c r="G25" s="18">
        <f>G24+G17</f>
        <v>2109085.75</v>
      </c>
    </row>
    <row r="31" spans="1:6" ht="14.25" customHeight="1">
      <c r="A31" s="26" t="s">
        <v>131</v>
      </c>
      <c r="B31" s="26"/>
      <c r="C31" s="25" t="s">
        <v>132</v>
      </c>
      <c r="D31" s="25"/>
      <c r="E31" s="25"/>
      <c r="F31" s="25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2" sqref="C2:G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26" t="s">
        <v>43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7" customHeight="1">
      <c r="A5" s="26" t="s">
        <v>30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71429</v>
      </c>
      <c r="G10" s="5">
        <f aca="true" t="shared" si="0" ref="G10:G19">F10*C10</f>
        <v>71429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71429</v>
      </c>
      <c r="G11" s="5">
        <f t="shared" si="0"/>
        <v>71429</v>
      </c>
    </row>
    <row r="12" spans="1:7" ht="21.75" customHeight="1">
      <c r="A12" s="5">
        <v>4</v>
      </c>
      <c r="B12" s="2" t="s">
        <v>18</v>
      </c>
      <c r="C12" s="5">
        <v>1</v>
      </c>
      <c r="D12" s="5">
        <v>66200</v>
      </c>
      <c r="E12" s="5">
        <f>D12*C12</f>
        <v>66200</v>
      </c>
      <c r="F12" s="5">
        <v>71429</v>
      </c>
      <c r="G12" s="5">
        <f t="shared" si="0"/>
        <v>71429</v>
      </c>
    </row>
    <row r="13" spans="1:7" ht="21.75" customHeight="1">
      <c r="A13" s="27" t="s">
        <v>11</v>
      </c>
      <c r="B13" s="28"/>
      <c r="C13" s="12">
        <f>SUM(C9:C12)</f>
        <v>4</v>
      </c>
      <c r="D13" s="4"/>
      <c r="E13" s="4">
        <f>SUM(E9:E12)</f>
        <v>288600</v>
      </c>
      <c r="F13" s="4"/>
      <c r="G13" s="4">
        <f>SUM(G9:G12)</f>
        <v>314287</v>
      </c>
    </row>
    <row r="14" spans="1:7" ht="29.25" customHeight="1">
      <c r="A14" s="4" t="s">
        <v>20</v>
      </c>
      <c r="B14" s="11" t="s">
        <v>21</v>
      </c>
      <c r="C14" s="5"/>
      <c r="D14" s="5"/>
      <c r="E14" s="5"/>
      <c r="F14" s="5"/>
      <c r="G14" s="5"/>
    </row>
    <row r="15" spans="1:7" ht="21.75" customHeight="1">
      <c r="A15" s="5">
        <v>5</v>
      </c>
      <c r="B15" s="2" t="s">
        <v>28</v>
      </c>
      <c r="C15" s="13">
        <v>2</v>
      </c>
      <c r="D15" s="5">
        <v>67100</v>
      </c>
      <c r="E15" s="5">
        <f>D15*C15</f>
        <v>134200</v>
      </c>
      <c r="F15" s="5">
        <v>72429</v>
      </c>
      <c r="G15" s="5">
        <f t="shared" si="0"/>
        <v>144858</v>
      </c>
    </row>
    <row r="16" spans="1:7" ht="21.75" customHeight="1">
      <c r="A16" s="5">
        <v>5.1</v>
      </c>
      <c r="B16" s="2" t="s">
        <v>4</v>
      </c>
      <c r="C16" s="13"/>
      <c r="D16" s="5">
        <v>68000</v>
      </c>
      <c r="E16" s="5"/>
      <c r="F16" s="5">
        <v>73429</v>
      </c>
      <c r="G16" s="5">
        <f t="shared" si="0"/>
        <v>0</v>
      </c>
    </row>
    <row r="17" spans="1:7" ht="21.75" customHeight="1">
      <c r="A17" s="5">
        <v>5.2</v>
      </c>
      <c r="B17" s="2" t="s">
        <v>5</v>
      </c>
      <c r="C17" s="13"/>
      <c r="D17" s="5">
        <v>67100</v>
      </c>
      <c r="E17" s="5"/>
      <c r="F17" s="5">
        <v>72429</v>
      </c>
      <c r="G17" s="5">
        <f t="shared" si="0"/>
        <v>0</v>
      </c>
    </row>
    <row r="18" spans="1:7" ht="21.75" customHeight="1">
      <c r="A18" s="5">
        <v>5.3</v>
      </c>
      <c r="B18" s="2" t="s">
        <v>6</v>
      </c>
      <c r="C18" s="13"/>
      <c r="D18" s="5">
        <v>66200</v>
      </c>
      <c r="E18" s="5"/>
      <c r="F18" s="5">
        <v>71429</v>
      </c>
      <c r="G18" s="5">
        <f t="shared" si="0"/>
        <v>0</v>
      </c>
    </row>
    <row r="19" spans="1:7" ht="21.75" customHeight="1">
      <c r="A19" s="5">
        <v>6</v>
      </c>
      <c r="B19" s="2" t="s">
        <v>28</v>
      </c>
      <c r="C19" s="13">
        <v>5</v>
      </c>
      <c r="D19" s="5">
        <v>71000</v>
      </c>
      <c r="E19" s="5">
        <f>D19*C19</f>
        <v>355000</v>
      </c>
      <c r="F19" s="5">
        <v>73826</v>
      </c>
      <c r="G19" s="5">
        <f t="shared" si="0"/>
        <v>369130</v>
      </c>
    </row>
    <row r="20" spans="1:7" ht="21.75" customHeight="1">
      <c r="A20" s="27" t="s">
        <v>11</v>
      </c>
      <c r="B20" s="28"/>
      <c r="C20" s="12">
        <f>C19+C15</f>
        <v>7</v>
      </c>
      <c r="D20" s="4"/>
      <c r="E20" s="4">
        <f>E19+E15</f>
        <v>489200</v>
      </c>
      <c r="F20" s="4"/>
      <c r="G20" s="4">
        <f>G19+G15</f>
        <v>513988</v>
      </c>
    </row>
    <row r="21" spans="1:7" ht="21.75" customHeight="1">
      <c r="A21" s="27" t="s">
        <v>24</v>
      </c>
      <c r="B21" s="28"/>
      <c r="C21" s="12">
        <f>C20+C13</f>
        <v>11</v>
      </c>
      <c r="D21" s="4"/>
      <c r="E21" s="4">
        <f>E20+E13</f>
        <v>777800</v>
      </c>
      <c r="F21" s="4"/>
      <c r="G21" s="4">
        <f>G20+G13</f>
        <v>828275</v>
      </c>
    </row>
    <row r="25" spans="1:6" ht="14.25" customHeight="1">
      <c r="A25" s="26" t="s">
        <v>131</v>
      </c>
      <c r="B25" s="26"/>
      <c r="C25" s="25" t="s">
        <v>132</v>
      </c>
      <c r="D25" s="25"/>
      <c r="E25" s="25"/>
      <c r="F25" s="25"/>
    </row>
  </sheetData>
  <sheetProtection/>
  <mergeCells count="9">
    <mergeCell ref="A25:B25"/>
    <mergeCell ref="C25:F25"/>
    <mergeCell ref="A21:B21"/>
    <mergeCell ref="C1:G1"/>
    <mergeCell ref="C2:G2"/>
    <mergeCell ref="C3:G3"/>
    <mergeCell ref="A5:G5"/>
    <mergeCell ref="A13:B13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26" t="s">
        <v>47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7" customHeight="1">
      <c r="A5" s="26" t="s">
        <v>32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 aca="true" t="shared" si="0" ref="G9:G14"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71429</v>
      </c>
      <c r="G10" s="5">
        <f t="shared" si="0"/>
        <v>71429</v>
      </c>
    </row>
    <row r="11" spans="1:7" ht="21.75" customHeight="1">
      <c r="A11" s="5">
        <v>3</v>
      </c>
      <c r="B11" s="2" t="s">
        <v>7</v>
      </c>
      <c r="C11" s="5">
        <v>1</v>
      </c>
      <c r="D11" s="5">
        <v>66200</v>
      </c>
      <c r="E11" s="5">
        <f>D11*C11</f>
        <v>66200</v>
      </c>
      <c r="F11" s="5">
        <v>71429</v>
      </c>
      <c r="G11" s="5">
        <f t="shared" si="0"/>
        <v>71429</v>
      </c>
    </row>
    <row r="12" spans="1:7" ht="21.75" customHeight="1">
      <c r="A12" s="5">
        <v>4</v>
      </c>
      <c r="B12" s="2" t="s">
        <v>154</v>
      </c>
      <c r="C12" s="5">
        <v>1</v>
      </c>
      <c r="D12" s="5"/>
      <c r="E12" s="5"/>
      <c r="F12" s="5">
        <v>73726</v>
      </c>
      <c r="G12" s="5">
        <f t="shared" si="0"/>
        <v>73726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>D13*C13</f>
        <v>66200</v>
      </c>
      <c r="F13" s="5">
        <v>71429</v>
      </c>
      <c r="G13" s="5">
        <f t="shared" si="0"/>
        <v>71429</v>
      </c>
    </row>
    <row r="14" spans="1:7" ht="21.75" customHeight="1">
      <c r="A14" s="5">
        <v>6</v>
      </c>
      <c r="B14" s="2" t="s">
        <v>18</v>
      </c>
      <c r="C14" s="5">
        <v>1</v>
      </c>
      <c r="D14" s="5">
        <v>66200</v>
      </c>
      <c r="E14" s="5">
        <f>D14*C14</f>
        <v>66200</v>
      </c>
      <c r="F14" s="5">
        <v>73826</v>
      </c>
      <c r="G14" s="5">
        <f t="shared" si="0"/>
        <v>73826</v>
      </c>
    </row>
    <row r="15" spans="1:7" ht="21.75" customHeight="1">
      <c r="A15" s="27" t="s">
        <v>11</v>
      </c>
      <c r="B15" s="28"/>
      <c r="C15" s="12">
        <f>SUM(C9:C14)</f>
        <v>6</v>
      </c>
      <c r="D15" s="4"/>
      <c r="E15" s="4">
        <f>SUM(E9:E14)</f>
        <v>359800</v>
      </c>
      <c r="F15" s="4"/>
      <c r="G15" s="4">
        <f>SUM(G9:G14)</f>
        <v>466339</v>
      </c>
    </row>
    <row r="16" spans="1:7" ht="29.25" customHeight="1">
      <c r="A16" s="4" t="s">
        <v>20</v>
      </c>
      <c r="B16" s="11" t="s">
        <v>21</v>
      </c>
      <c r="C16" s="5"/>
      <c r="D16" s="5"/>
      <c r="E16" s="5"/>
      <c r="F16" s="5"/>
      <c r="G16" s="5"/>
    </row>
    <row r="17" spans="1:7" ht="21.75" customHeight="1">
      <c r="A17" s="5">
        <v>7</v>
      </c>
      <c r="B17" s="2" t="s">
        <v>35</v>
      </c>
      <c r="C17" s="22">
        <v>4.5</v>
      </c>
      <c r="D17" s="5">
        <v>67100</v>
      </c>
      <c r="E17" s="5">
        <f>D17*C17</f>
        <v>301950</v>
      </c>
      <c r="F17" s="5">
        <v>72429</v>
      </c>
      <c r="G17" s="5">
        <f>F17*C17</f>
        <v>325930.5</v>
      </c>
    </row>
    <row r="18" spans="1:7" ht="21.75" customHeight="1">
      <c r="A18" s="6" t="s">
        <v>170</v>
      </c>
      <c r="B18" s="2" t="s">
        <v>4</v>
      </c>
      <c r="C18" s="13"/>
      <c r="D18" s="5">
        <v>68000</v>
      </c>
      <c r="E18" s="5"/>
      <c r="F18" s="5">
        <v>73429</v>
      </c>
      <c r="G18" s="5">
        <f>F18*C18</f>
        <v>0</v>
      </c>
    </row>
    <row r="19" spans="1:7" ht="21.75" customHeight="1">
      <c r="A19" s="6" t="s">
        <v>171</v>
      </c>
      <c r="B19" s="2" t="s">
        <v>5</v>
      </c>
      <c r="C19" s="13"/>
      <c r="D19" s="5">
        <v>67100</v>
      </c>
      <c r="E19" s="5"/>
      <c r="F19" s="5">
        <v>72429</v>
      </c>
      <c r="G19" s="5">
        <f>F19*C19</f>
        <v>0</v>
      </c>
    </row>
    <row r="20" spans="1:7" ht="21.75" customHeight="1">
      <c r="A20" s="6" t="s">
        <v>172</v>
      </c>
      <c r="B20" s="2" t="s">
        <v>6</v>
      </c>
      <c r="C20" s="13"/>
      <c r="D20" s="5">
        <v>66200</v>
      </c>
      <c r="E20" s="5"/>
      <c r="F20" s="5">
        <v>71429</v>
      </c>
      <c r="G20" s="5">
        <f>F20*C20</f>
        <v>0</v>
      </c>
    </row>
    <row r="21" spans="1:7" ht="21.75" customHeight="1">
      <c r="A21" s="6" t="s">
        <v>173</v>
      </c>
      <c r="B21" s="2" t="s">
        <v>35</v>
      </c>
      <c r="C21" s="13">
        <v>5</v>
      </c>
      <c r="D21" s="5">
        <v>71000</v>
      </c>
      <c r="E21" s="5">
        <f>D21*C21</f>
        <v>355000</v>
      </c>
      <c r="F21" s="5">
        <v>73826</v>
      </c>
      <c r="G21" s="5">
        <f>F21*C21</f>
        <v>369130</v>
      </c>
    </row>
    <row r="22" spans="1:7" ht="21.75" customHeight="1">
      <c r="A22" s="27" t="s">
        <v>11</v>
      </c>
      <c r="B22" s="28"/>
      <c r="C22" s="12">
        <f>C21+C17</f>
        <v>9.5</v>
      </c>
      <c r="D22" s="4"/>
      <c r="E22" s="4">
        <f>E21+E17</f>
        <v>656950</v>
      </c>
      <c r="F22" s="4"/>
      <c r="G22" s="4">
        <f>G21+G17</f>
        <v>695060.5</v>
      </c>
    </row>
    <row r="23" spans="1:7" ht="21.75" customHeight="1">
      <c r="A23" s="27" t="s">
        <v>24</v>
      </c>
      <c r="B23" s="28"/>
      <c r="C23" s="14">
        <f>C22+C15</f>
        <v>15.5</v>
      </c>
      <c r="D23" s="4"/>
      <c r="E23" s="4">
        <f>E22+E15</f>
        <v>1016750</v>
      </c>
      <c r="F23" s="4"/>
      <c r="G23" s="24">
        <f>G22+G15</f>
        <v>1161399.5</v>
      </c>
    </row>
    <row r="28" spans="1:6" ht="14.25" customHeight="1">
      <c r="A28" s="26" t="s">
        <v>131</v>
      </c>
      <c r="B28" s="26"/>
      <c r="C28" s="25" t="s">
        <v>132</v>
      </c>
      <c r="D28" s="25"/>
      <c r="E28" s="25"/>
      <c r="F28" s="25"/>
    </row>
  </sheetData>
  <sheetProtection/>
  <mergeCells count="9">
    <mergeCell ref="A28:B28"/>
    <mergeCell ref="C28:F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26" t="s">
        <v>55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4" spans="3:5" ht="29.25" customHeight="1">
      <c r="C4" s="29"/>
      <c r="D4" s="29"/>
      <c r="E4" s="29"/>
    </row>
    <row r="5" spans="1:7" ht="57" customHeight="1">
      <c r="A5" s="26" t="s">
        <v>37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73826</v>
      </c>
      <c r="G10" s="5">
        <f aca="true" t="shared" si="1" ref="G10:G19">F10*C10</f>
        <v>73826</v>
      </c>
    </row>
    <row r="11" spans="1:7" ht="21.75" customHeight="1">
      <c r="A11" s="5">
        <v>3</v>
      </c>
      <c r="B11" s="2" t="s">
        <v>39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1"/>
        <v>73826</v>
      </c>
    </row>
    <row r="12" spans="1:7" ht="21.75" customHeight="1">
      <c r="A12" s="5">
        <v>4</v>
      </c>
      <c r="B12" s="2" t="s">
        <v>34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 t="shared" si="0"/>
        <v>66200</v>
      </c>
      <c r="F13" s="5">
        <v>73826</v>
      </c>
      <c r="G13" s="5">
        <f t="shared" si="1"/>
        <v>73826</v>
      </c>
    </row>
    <row r="14" spans="1:7" ht="21.75" customHeight="1">
      <c r="A14" s="5">
        <v>6</v>
      </c>
      <c r="B14" s="2" t="s">
        <v>155</v>
      </c>
      <c r="C14" s="5">
        <v>1</v>
      </c>
      <c r="D14" s="5">
        <v>71000</v>
      </c>
      <c r="E14" s="5">
        <f t="shared" si="0"/>
        <v>71000</v>
      </c>
      <c r="F14" s="5">
        <v>73826</v>
      </c>
      <c r="G14" s="5">
        <f t="shared" si="1"/>
        <v>73826</v>
      </c>
    </row>
    <row r="15" spans="1:7" ht="21.75" customHeight="1">
      <c r="A15" s="5">
        <v>7</v>
      </c>
      <c r="B15" s="2" t="s">
        <v>118</v>
      </c>
      <c r="C15" s="5">
        <f>C16+C17</f>
        <v>2</v>
      </c>
      <c r="D15" s="5"/>
      <c r="E15" s="5"/>
      <c r="F15" s="5"/>
      <c r="G15" s="5">
        <f>G16+G17</f>
        <v>145255</v>
      </c>
    </row>
    <row r="16" spans="1:7" ht="21.75" customHeight="1">
      <c r="A16" s="5">
        <v>7.1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.75" customHeight="1">
      <c r="A17" s="5">
        <v>7.2</v>
      </c>
      <c r="B17" s="2" t="s">
        <v>9</v>
      </c>
      <c r="C17" s="5">
        <v>1</v>
      </c>
      <c r="D17" s="5">
        <v>71000</v>
      </c>
      <c r="E17" s="5">
        <f t="shared" si="0"/>
        <v>71000</v>
      </c>
      <c r="F17" s="5">
        <v>73826</v>
      </c>
      <c r="G17" s="5">
        <f t="shared" si="1"/>
        <v>73826</v>
      </c>
    </row>
    <row r="18" spans="1:7" ht="21.75" customHeight="1">
      <c r="A18" s="5">
        <v>8</v>
      </c>
      <c r="B18" s="2" t="s">
        <v>18</v>
      </c>
      <c r="C18" s="5">
        <v>1</v>
      </c>
      <c r="D18" s="5">
        <v>66200</v>
      </c>
      <c r="E18" s="5">
        <f t="shared" si="0"/>
        <v>66200</v>
      </c>
      <c r="F18" s="5">
        <v>71429</v>
      </c>
      <c r="G18" s="5">
        <f t="shared" si="1"/>
        <v>71429</v>
      </c>
    </row>
    <row r="19" spans="1:7" ht="21.75" customHeight="1">
      <c r="A19" s="5">
        <v>9</v>
      </c>
      <c r="B19" s="2" t="s">
        <v>10</v>
      </c>
      <c r="C19" s="5">
        <v>2</v>
      </c>
      <c r="D19" s="5">
        <v>66200</v>
      </c>
      <c r="E19" s="5">
        <f t="shared" si="0"/>
        <v>132400</v>
      </c>
      <c r="F19" s="5">
        <v>71429</v>
      </c>
      <c r="G19" s="5">
        <f t="shared" si="1"/>
        <v>142858</v>
      </c>
    </row>
    <row r="20" spans="1:7" ht="21.75" customHeight="1">
      <c r="A20" s="27" t="s">
        <v>11</v>
      </c>
      <c r="B20" s="28"/>
      <c r="C20" s="12">
        <f>SUM(C9:C19)-C15</f>
        <v>11</v>
      </c>
      <c r="D20" s="4"/>
      <c r="E20" s="4">
        <f>SUM(E9:E19)</f>
        <v>776200</v>
      </c>
      <c r="F20" s="4"/>
      <c r="G20" s="4">
        <f>SUM(G9:G19)-G15</f>
        <v>830775</v>
      </c>
    </row>
    <row r="21" spans="1:7" ht="29.25" customHeight="1">
      <c r="A21" s="4" t="s">
        <v>20</v>
      </c>
      <c r="B21" s="11" t="s">
        <v>21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35</v>
      </c>
      <c r="C22" s="13">
        <v>3</v>
      </c>
      <c r="D22" s="5">
        <v>67100</v>
      </c>
      <c r="E22" s="5">
        <f>D22*C22</f>
        <v>201300</v>
      </c>
      <c r="F22" s="5">
        <v>72429</v>
      </c>
      <c r="G22" s="5">
        <f>F22*C22</f>
        <v>217287</v>
      </c>
    </row>
    <row r="23" spans="1:7" ht="21.75" customHeight="1">
      <c r="A23" s="5">
        <v>10.1</v>
      </c>
      <c r="B23" s="2" t="s">
        <v>4</v>
      </c>
      <c r="C23" s="13"/>
      <c r="D23" s="5">
        <v>68000</v>
      </c>
      <c r="E23" s="5"/>
      <c r="F23" s="5">
        <v>73429</v>
      </c>
      <c r="G23" s="5">
        <f>F23*C23</f>
        <v>0</v>
      </c>
    </row>
    <row r="24" spans="1:7" ht="21.75" customHeight="1">
      <c r="A24" s="5">
        <v>10.2</v>
      </c>
      <c r="B24" s="2" t="s">
        <v>5</v>
      </c>
      <c r="C24" s="13"/>
      <c r="D24" s="5">
        <v>67100</v>
      </c>
      <c r="E24" s="5"/>
      <c r="F24" s="5">
        <v>72429</v>
      </c>
      <c r="G24" s="5">
        <f>F24*C24</f>
        <v>0</v>
      </c>
    </row>
    <row r="25" spans="1:7" ht="21.75" customHeight="1">
      <c r="A25" s="5">
        <v>10.3</v>
      </c>
      <c r="B25" s="2" t="s">
        <v>6</v>
      </c>
      <c r="C25" s="13"/>
      <c r="D25" s="5">
        <v>66200</v>
      </c>
      <c r="E25" s="5"/>
      <c r="F25" s="5">
        <v>71429</v>
      </c>
      <c r="G25" s="5">
        <f>F25*C25</f>
        <v>0</v>
      </c>
    </row>
    <row r="26" spans="1:7" ht="21.75" customHeight="1">
      <c r="A26" s="5">
        <v>11</v>
      </c>
      <c r="B26" s="2" t="s">
        <v>35</v>
      </c>
      <c r="C26" s="13">
        <v>6</v>
      </c>
      <c r="D26" s="5">
        <v>71000</v>
      </c>
      <c r="E26" s="5">
        <f>D26*C26</f>
        <v>426000</v>
      </c>
      <c r="F26" s="5">
        <v>73826</v>
      </c>
      <c r="G26" s="5">
        <f>F26*C26</f>
        <v>442956</v>
      </c>
    </row>
    <row r="27" spans="1:7" ht="21.75" customHeight="1">
      <c r="A27" s="27" t="s">
        <v>11</v>
      </c>
      <c r="B27" s="28"/>
      <c r="C27" s="12">
        <v>9</v>
      </c>
      <c r="D27" s="4"/>
      <c r="E27" s="4">
        <f>E26+E22</f>
        <v>627300</v>
      </c>
      <c r="F27" s="4"/>
      <c r="G27" s="4">
        <f>G26+G22</f>
        <v>660243</v>
      </c>
    </row>
    <row r="28" spans="1:7" ht="21.75" customHeight="1">
      <c r="A28" s="27" t="s">
        <v>24</v>
      </c>
      <c r="B28" s="28"/>
      <c r="C28" s="12">
        <f>C27+C20</f>
        <v>20</v>
      </c>
      <c r="D28" s="4"/>
      <c r="E28" s="4">
        <f>E27+E20</f>
        <v>1403500</v>
      </c>
      <c r="F28" s="4"/>
      <c r="G28" s="18">
        <f>G27+G20</f>
        <v>1491018</v>
      </c>
    </row>
    <row r="33" spans="1:6" ht="14.25" customHeight="1">
      <c r="A33" s="26" t="s">
        <v>131</v>
      </c>
      <c r="B33" s="26"/>
      <c r="C33" s="25" t="s">
        <v>132</v>
      </c>
      <c r="D33" s="25"/>
      <c r="E33" s="25"/>
      <c r="F33" s="25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C2" sqref="C2:G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26" t="s">
        <v>58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7" customHeight="1">
      <c r="A5" s="26" t="s">
        <v>41</v>
      </c>
      <c r="B5" s="26"/>
      <c r="C5" s="26"/>
      <c r="D5" s="26"/>
      <c r="E5" s="26"/>
      <c r="F5" s="26"/>
      <c r="G5" s="2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.75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73826</v>
      </c>
      <c r="G10" s="5">
        <f aca="true" t="shared" si="1" ref="G10:G19">F10*C10</f>
        <v>73826</v>
      </c>
    </row>
    <row r="11" spans="1:7" ht="21.75" customHeight="1">
      <c r="A11" s="5">
        <v>3</v>
      </c>
      <c r="B11" s="2" t="s">
        <v>39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1"/>
        <v>71429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5</v>
      </c>
      <c r="B13" s="2" t="s">
        <v>42</v>
      </c>
      <c r="C13" s="5">
        <v>1</v>
      </c>
      <c r="D13" s="5">
        <v>66200</v>
      </c>
      <c r="E13" s="5">
        <f t="shared" si="0"/>
        <v>66200</v>
      </c>
      <c r="F13" s="5">
        <v>71429</v>
      </c>
      <c r="G13" s="5">
        <f t="shared" si="1"/>
        <v>71429</v>
      </c>
    </row>
    <row r="14" spans="1:7" ht="21.75" customHeight="1">
      <c r="A14" s="5">
        <v>6</v>
      </c>
      <c r="B14" s="2" t="s">
        <v>8</v>
      </c>
      <c r="C14" s="5">
        <v>1</v>
      </c>
      <c r="D14" s="5">
        <v>66200</v>
      </c>
      <c r="E14" s="5">
        <f t="shared" si="0"/>
        <v>66200</v>
      </c>
      <c r="F14" s="5">
        <v>71429</v>
      </c>
      <c r="G14" s="5">
        <f t="shared" si="1"/>
        <v>71429</v>
      </c>
    </row>
    <row r="15" spans="1:7" ht="21.75" customHeight="1">
      <c r="A15" s="5">
        <v>7</v>
      </c>
      <c r="B15" s="2" t="s">
        <v>156</v>
      </c>
      <c r="C15" s="5">
        <v>1</v>
      </c>
      <c r="D15" s="5">
        <v>66200</v>
      </c>
      <c r="E15" s="5">
        <f t="shared" si="0"/>
        <v>66200</v>
      </c>
      <c r="F15" s="5">
        <v>71429</v>
      </c>
      <c r="G15" s="5">
        <f t="shared" si="1"/>
        <v>71429</v>
      </c>
    </row>
    <row r="16" spans="1:7" ht="21.75" customHeight="1">
      <c r="A16" s="5">
        <v>8</v>
      </c>
      <c r="B16" s="2" t="s">
        <v>18</v>
      </c>
      <c r="C16" s="5">
        <v>1</v>
      </c>
      <c r="D16" s="5">
        <v>66200</v>
      </c>
      <c r="E16" s="5">
        <f t="shared" si="0"/>
        <v>66200</v>
      </c>
      <c r="F16" s="5">
        <v>71429</v>
      </c>
      <c r="G16" s="5">
        <f t="shared" si="1"/>
        <v>71429</v>
      </c>
    </row>
    <row r="17" spans="1:7" ht="21.75" customHeight="1">
      <c r="A17" s="5">
        <v>9</v>
      </c>
      <c r="B17" s="2" t="s">
        <v>121</v>
      </c>
      <c r="C17" s="5">
        <f>C18+C19</f>
        <v>2</v>
      </c>
      <c r="D17" s="5"/>
      <c r="E17" s="5"/>
      <c r="F17" s="5"/>
      <c r="G17" s="5">
        <f>G18+G19</f>
        <v>145255</v>
      </c>
    </row>
    <row r="18" spans="1:7" ht="21.75" customHeight="1">
      <c r="A18" s="5">
        <v>9.1</v>
      </c>
      <c r="B18" s="2" t="s">
        <v>10</v>
      </c>
      <c r="C18" s="5">
        <v>1</v>
      </c>
      <c r="D18" s="5">
        <v>66200</v>
      </c>
      <c r="E18" s="5">
        <f t="shared" si="0"/>
        <v>66200</v>
      </c>
      <c r="F18" s="5">
        <v>71429</v>
      </c>
      <c r="G18" s="5">
        <f t="shared" si="1"/>
        <v>71429</v>
      </c>
    </row>
    <row r="19" spans="1:7" ht="21.75" customHeight="1">
      <c r="A19" s="5">
        <v>9.2</v>
      </c>
      <c r="B19" s="2" t="s">
        <v>10</v>
      </c>
      <c r="C19" s="5">
        <v>1</v>
      </c>
      <c r="D19" s="5">
        <v>71000</v>
      </c>
      <c r="E19" s="5">
        <f t="shared" si="0"/>
        <v>71000</v>
      </c>
      <c r="F19" s="5">
        <v>73826</v>
      </c>
      <c r="G19" s="5">
        <f t="shared" si="1"/>
        <v>73826</v>
      </c>
    </row>
    <row r="20" spans="1:7" ht="21.75" customHeight="1">
      <c r="A20" s="27" t="s">
        <v>11</v>
      </c>
      <c r="B20" s="28"/>
      <c r="C20" s="14">
        <f>SUM(C9:C19)-C17</f>
        <v>10</v>
      </c>
      <c r="D20" s="4"/>
      <c r="E20" s="4">
        <f>SUM(E9:E19)</f>
        <v>700400</v>
      </c>
      <c r="F20" s="4"/>
      <c r="G20" s="4">
        <f>SUM(G9:G19)-G17</f>
        <v>752155</v>
      </c>
    </row>
    <row r="21" spans="1:7" ht="29.25" customHeight="1">
      <c r="A21" s="4" t="s">
        <v>20</v>
      </c>
      <c r="B21" s="11" t="s">
        <v>21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35</v>
      </c>
      <c r="C22" s="13">
        <v>7</v>
      </c>
      <c r="D22" s="5">
        <v>67100</v>
      </c>
      <c r="E22" s="5">
        <f>D22*C22</f>
        <v>469700</v>
      </c>
      <c r="F22" s="5">
        <v>72429</v>
      </c>
      <c r="G22" s="5">
        <f>F22*C22</f>
        <v>507003</v>
      </c>
    </row>
    <row r="23" spans="1:7" ht="21.75" customHeight="1">
      <c r="A23" s="5">
        <v>10.1</v>
      </c>
      <c r="B23" s="2" t="s">
        <v>4</v>
      </c>
      <c r="C23" s="13"/>
      <c r="D23" s="5">
        <v>68000</v>
      </c>
      <c r="E23" s="5"/>
      <c r="F23" s="5">
        <v>73429</v>
      </c>
      <c r="G23" s="5">
        <f>F23*C23</f>
        <v>0</v>
      </c>
    </row>
    <row r="24" spans="1:7" ht="21.75" customHeight="1">
      <c r="A24" s="5">
        <v>10.2</v>
      </c>
      <c r="B24" s="2" t="s">
        <v>5</v>
      </c>
      <c r="C24" s="13"/>
      <c r="D24" s="5">
        <v>67100</v>
      </c>
      <c r="E24" s="5"/>
      <c r="F24" s="5">
        <v>72429</v>
      </c>
      <c r="G24" s="5">
        <f>F24*C24</f>
        <v>0</v>
      </c>
    </row>
    <row r="25" spans="1:7" ht="21.75" customHeight="1">
      <c r="A25" s="5">
        <v>10.3</v>
      </c>
      <c r="B25" s="2" t="s">
        <v>6</v>
      </c>
      <c r="C25" s="13"/>
      <c r="D25" s="5">
        <v>66200</v>
      </c>
      <c r="E25" s="5"/>
      <c r="F25" s="5">
        <v>71429</v>
      </c>
      <c r="G25" s="5">
        <f>F25*C25</f>
        <v>0</v>
      </c>
    </row>
    <row r="26" spans="1:7" ht="21.75" customHeight="1">
      <c r="A26" s="5">
        <v>11</v>
      </c>
      <c r="B26" s="2" t="s">
        <v>35</v>
      </c>
      <c r="C26" s="13">
        <v>5</v>
      </c>
      <c r="D26" s="5">
        <v>71000</v>
      </c>
      <c r="E26" s="5">
        <f>D26*C26</f>
        <v>355000</v>
      </c>
      <c r="F26" s="5">
        <v>73826</v>
      </c>
      <c r="G26" s="5">
        <f>F26*C26</f>
        <v>369130</v>
      </c>
    </row>
    <row r="27" spans="1:7" ht="21.75" customHeight="1">
      <c r="A27" s="27" t="s">
        <v>11</v>
      </c>
      <c r="B27" s="28"/>
      <c r="C27" s="12">
        <f>C26+C22</f>
        <v>12</v>
      </c>
      <c r="D27" s="4"/>
      <c r="E27" s="4">
        <f>E26+E22</f>
        <v>824700</v>
      </c>
      <c r="F27" s="4"/>
      <c r="G27" s="4">
        <f>G26+G22</f>
        <v>876133</v>
      </c>
    </row>
    <row r="28" spans="1:7" ht="21.75" customHeight="1">
      <c r="A28" s="27" t="s">
        <v>24</v>
      </c>
      <c r="B28" s="28"/>
      <c r="C28" s="14">
        <f>C27+C20</f>
        <v>22</v>
      </c>
      <c r="D28" s="4"/>
      <c r="E28" s="4">
        <f>E27+E20</f>
        <v>1525100</v>
      </c>
      <c r="F28" s="4"/>
      <c r="G28" s="18">
        <f>G27+G20</f>
        <v>1628288</v>
      </c>
    </row>
    <row r="34" spans="1:6" ht="14.25" customHeight="1">
      <c r="A34" s="26" t="s">
        <v>131</v>
      </c>
      <c r="B34" s="26"/>
      <c r="C34" s="25" t="s">
        <v>132</v>
      </c>
      <c r="D34" s="25"/>
      <c r="E34" s="25"/>
      <c r="F34" s="25"/>
    </row>
  </sheetData>
  <sheetProtection/>
  <mergeCells count="9">
    <mergeCell ref="A34:B34"/>
    <mergeCell ref="C34:F34"/>
    <mergeCell ref="A28:B28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26" t="s">
        <v>65</v>
      </c>
      <c r="D1" s="26"/>
      <c r="E1" s="26"/>
      <c r="F1" s="26"/>
      <c r="G1" s="26"/>
    </row>
    <row r="2" spans="3:7" ht="14.25" customHeight="1">
      <c r="C2" s="26" t="s">
        <v>133</v>
      </c>
      <c r="D2" s="26"/>
      <c r="E2" s="26"/>
      <c r="F2" s="26"/>
      <c r="G2" s="26"/>
    </row>
    <row r="3" spans="3:7" ht="14.25" customHeight="1">
      <c r="C3" s="26" t="s">
        <v>174</v>
      </c>
      <c r="D3" s="26"/>
      <c r="E3" s="26"/>
      <c r="F3" s="26"/>
      <c r="G3" s="26"/>
    </row>
    <row r="5" spans="1:7" ht="56.25" customHeight="1">
      <c r="A5" s="26" t="s">
        <v>44</v>
      </c>
      <c r="B5" s="26"/>
      <c r="C5" s="26"/>
      <c r="D5" s="26"/>
      <c r="E5" s="26"/>
      <c r="F5" s="26"/>
      <c r="G5" s="26"/>
    </row>
    <row r="6" ht="21" customHeight="1"/>
    <row r="7" spans="1:7" ht="34.5" customHeight="1">
      <c r="A7" s="9" t="s">
        <v>0</v>
      </c>
      <c r="B7" s="9" t="s">
        <v>1</v>
      </c>
      <c r="C7" s="9" t="s">
        <v>2</v>
      </c>
      <c r="D7" s="8" t="s">
        <v>12</v>
      </c>
      <c r="E7" s="4" t="s">
        <v>14</v>
      </c>
      <c r="F7" s="17" t="s">
        <v>12</v>
      </c>
      <c r="G7" s="4" t="s">
        <v>14</v>
      </c>
    </row>
    <row r="8" spans="1:7" ht="21" customHeight="1">
      <c r="A8" s="4" t="s">
        <v>16</v>
      </c>
      <c r="B8" s="11" t="s">
        <v>17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38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71429</v>
      </c>
      <c r="G10" s="5">
        <f aca="true" t="shared" si="1" ref="G10:G16">F10*C10</f>
        <v>71429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 t="shared" si="0"/>
        <v>66200</v>
      </c>
      <c r="F11" s="5">
        <v>73826</v>
      </c>
      <c r="G11" s="5">
        <f t="shared" si="1"/>
        <v>73826</v>
      </c>
    </row>
    <row r="12" spans="1:7" ht="21.75" customHeight="1">
      <c r="A12" s="5">
        <v>4</v>
      </c>
      <c r="B12" s="2" t="s">
        <v>120</v>
      </c>
      <c r="C12" s="5">
        <f>C13+C14</f>
        <v>2</v>
      </c>
      <c r="D12" s="5"/>
      <c r="E12" s="5"/>
      <c r="F12" s="5"/>
      <c r="G12" s="5">
        <f>G13+G14</f>
        <v>145255</v>
      </c>
    </row>
    <row r="13" spans="1:7" ht="21.75" customHeight="1">
      <c r="A13" s="5">
        <v>5</v>
      </c>
      <c r="B13" s="2" t="s">
        <v>18</v>
      </c>
      <c r="C13" s="5">
        <v>1</v>
      </c>
      <c r="D13" s="5">
        <v>66200</v>
      </c>
      <c r="E13" s="5">
        <f t="shared" si="0"/>
        <v>66200</v>
      </c>
      <c r="F13" s="5">
        <v>71429</v>
      </c>
      <c r="G13" s="5">
        <f t="shared" si="1"/>
        <v>71429</v>
      </c>
    </row>
    <row r="14" spans="1:7" ht="21.75" customHeight="1">
      <c r="A14" s="5">
        <v>6</v>
      </c>
      <c r="B14" s="2" t="s">
        <v>18</v>
      </c>
      <c r="C14" s="5">
        <v>1</v>
      </c>
      <c r="D14" s="5">
        <v>71000</v>
      </c>
      <c r="E14" s="5">
        <f t="shared" si="0"/>
        <v>71000</v>
      </c>
      <c r="F14" s="5">
        <v>73826</v>
      </c>
      <c r="G14" s="5">
        <f t="shared" si="1"/>
        <v>73826</v>
      </c>
    </row>
    <row r="15" spans="1:7" ht="21.75" customHeight="1">
      <c r="A15" s="5">
        <v>7</v>
      </c>
      <c r="B15" s="2" t="s">
        <v>148</v>
      </c>
      <c r="C15" s="5">
        <v>1</v>
      </c>
      <c r="D15" s="5">
        <v>66200</v>
      </c>
      <c r="E15" s="5">
        <f t="shared" si="0"/>
        <v>66200</v>
      </c>
      <c r="F15" s="5">
        <v>71429</v>
      </c>
      <c r="G15" s="5">
        <f t="shared" si="1"/>
        <v>71429</v>
      </c>
    </row>
    <row r="16" spans="1:7" ht="21.75" customHeight="1">
      <c r="A16" s="5">
        <v>8</v>
      </c>
      <c r="B16" s="2" t="s">
        <v>10</v>
      </c>
      <c r="C16" s="5">
        <v>1</v>
      </c>
      <c r="D16" s="5"/>
      <c r="E16" s="5"/>
      <c r="F16" s="5">
        <v>71429</v>
      </c>
      <c r="G16" s="5">
        <f t="shared" si="1"/>
        <v>71429</v>
      </c>
    </row>
    <row r="17" spans="1:7" ht="21.75" customHeight="1">
      <c r="A17" s="27" t="s">
        <v>11</v>
      </c>
      <c r="B17" s="28"/>
      <c r="C17" s="14">
        <f>C9+C10+C11+C12+C15+C16</f>
        <v>7</v>
      </c>
      <c r="D17" s="14">
        <f>D9+D10+D11+D12+D15+D16</f>
        <v>288600</v>
      </c>
      <c r="E17" s="14">
        <f>E9+E10+E11+E12+E15+E16</f>
        <v>288600</v>
      </c>
      <c r="F17" s="14"/>
      <c r="G17" s="14">
        <f>G9+G10+G11+G12+G15+G16</f>
        <v>533368</v>
      </c>
    </row>
    <row r="18" spans="1:7" ht="29.25" customHeight="1">
      <c r="A18" s="4" t="s">
        <v>20</v>
      </c>
      <c r="B18" s="11" t="s">
        <v>21</v>
      </c>
      <c r="C18" s="5"/>
      <c r="D18" s="5"/>
      <c r="E18" s="5"/>
      <c r="F18" s="5"/>
      <c r="G18" s="5"/>
    </row>
    <row r="19" spans="1:7" ht="89.25" customHeight="1">
      <c r="A19" s="5">
        <v>9</v>
      </c>
      <c r="B19" s="2" t="s">
        <v>157</v>
      </c>
      <c r="C19" s="22">
        <v>8.5</v>
      </c>
      <c r="D19" s="5">
        <v>67100</v>
      </c>
      <c r="E19" s="5">
        <f>D19*C19</f>
        <v>570350</v>
      </c>
      <c r="F19" s="5">
        <v>72429</v>
      </c>
      <c r="G19" s="5">
        <f>F19*C19</f>
        <v>615646.5</v>
      </c>
    </row>
    <row r="20" spans="1:7" ht="21.75" customHeight="1">
      <c r="A20" s="5">
        <v>9.1</v>
      </c>
      <c r="B20" s="2" t="s">
        <v>4</v>
      </c>
      <c r="C20" s="13"/>
      <c r="D20" s="5">
        <v>68000</v>
      </c>
      <c r="E20" s="5"/>
      <c r="F20" s="5">
        <v>73429</v>
      </c>
      <c r="G20" s="5">
        <f>F20*C20</f>
        <v>0</v>
      </c>
    </row>
    <row r="21" spans="1:7" ht="21.75" customHeight="1">
      <c r="A21" s="5">
        <v>9.2</v>
      </c>
      <c r="B21" s="2" t="s">
        <v>5</v>
      </c>
      <c r="C21" s="13"/>
      <c r="D21" s="5">
        <v>67100</v>
      </c>
      <c r="E21" s="5"/>
      <c r="F21" s="5">
        <v>72429</v>
      </c>
      <c r="G21" s="5">
        <f>F21*C21</f>
        <v>0</v>
      </c>
    </row>
    <row r="22" spans="1:7" ht="21.75" customHeight="1">
      <c r="A22" s="5">
        <v>9.3</v>
      </c>
      <c r="B22" s="2" t="s">
        <v>6</v>
      </c>
      <c r="C22" s="13"/>
      <c r="D22" s="5">
        <v>66200</v>
      </c>
      <c r="E22" s="5"/>
      <c r="F22" s="5">
        <v>71429</v>
      </c>
      <c r="G22" s="5">
        <f>F22*C22</f>
        <v>0</v>
      </c>
    </row>
    <row r="23" spans="1:7" ht="98.25" customHeight="1">
      <c r="A23" s="5">
        <v>10</v>
      </c>
      <c r="B23" s="2" t="s">
        <v>46</v>
      </c>
      <c r="C23" s="13">
        <v>8</v>
      </c>
      <c r="D23" s="5">
        <v>71000</v>
      </c>
      <c r="E23" s="5">
        <f>D23*C23</f>
        <v>568000</v>
      </c>
      <c r="F23" s="5">
        <v>73826</v>
      </c>
      <c r="G23" s="5">
        <f>F23*C23</f>
        <v>590608</v>
      </c>
    </row>
    <row r="24" spans="1:7" ht="21.75" customHeight="1">
      <c r="A24" s="27" t="s">
        <v>11</v>
      </c>
      <c r="B24" s="28"/>
      <c r="C24" s="14">
        <f>C23+C19</f>
        <v>16.5</v>
      </c>
      <c r="D24" s="4"/>
      <c r="E24" s="4">
        <f>E23+E19</f>
        <v>1138350</v>
      </c>
      <c r="F24" s="4"/>
      <c r="G24" s="4">
        <f>G23+G19</f>
        <v>1206254.5</v>
      </c>
    </row>
    <row r="25" spans="1:7" ht="21.75" customHeight="1">
      <c r="A25" s="27" t="s">
        <v>24</v>
      </c>
      <c r="B25" s="28"/>
      <c r="C25" s="12">
        <f>C24+C17</f>
        <v>23.5</v>
      </c>
      <c r="D25" s="4"/>
      <c r="E25" s="4">
        <f>E24+E17</f>
        <v>1426950</v>
      </c>
      <c r="F25" s="4"/>
      <c r="G25" s="18">
        <f>G24+G17</f>
        <v>1739622.5</v>
      </c>
    </row>
    <row r="29" spans="1:6" ht="14.25" customHeight="1">
      <c r="A29" s="26" t="s">
        <v>131</v>
      </c>
      <c r="B29" s="26"/>
      <c r="C29" s="25" t="s">
        <v>132</v>
      </c>
      <c r="D29" s="25"/>
      <c r="E29" s="25"/>
      <c r="F29" s="25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2018-12-04T13:53:17Z</cp:lastPrinted>
  <dcterms:created xsi:type="dcterms:W3CDTF">1996-10-14T23:33:28Z</dcterms:created>
  <dcterms:modified xsi:type="dcterms:W3CDTF">2018-12-04T13:53:20Z</dcterms:modified>
  <cp:category/>
  <cp:version/>
  <cp:contentType/>
  <cp:contentStatus/>
</cp:coreProperties>
</file>