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0"/>
  </bookViews>
  <sheets>
    <sheet name="atletika (2)" sheetId="1" r:id="rId1"/>
    <sheet name="Mshak_kentron (2)" sheetId="2" r:id="rId2"/>
  </sheets>
  <definedNames/>
  <calcPr fullCalcOnLoad="1"/>
</workbook>
</file>

<file path=xl/sharedStrings.xml><?xml version="1.0" encoding="utf-8"?>
<sst xmlns="http://schemas.openxmlformats.org/spreadsheetml/2006/main" count="144" uniqueCount="78">
  <si>
    <t>Հ/Հ</t>
  </si>
  <si>
    <t>Պաշտոնի անվանումը</t>
  </si>
  <si>
    <t>Միավորը</t>
  </si>
  <si>
    <t>Տնօրեն</t>
  </si>
  <si>
    <t>2-րդ կարգ</t>
  </si>
  <si>
    <t>3-րդ կարգ</t>
  </si>
  <si>
    <t>Բուժքույր</t>
  </si>
  <si>
    <t>Տնտեսվար</t>
  </si>
  <si>
    <t>Օժանդակ աշխատող</t>
  </si>
  <si>
    <t>Պահակ</t>
  </si>
  <si>
    <t>Ընդամենը</t>
  </si>
  <si>
    <t>Դրույքաչափը</t>
  </si>
  <si>
    <t>Գործավար</t>
  </si>
  <si>
    <t>Աշխատավարձի ֆոնդ</t>
  </si>
  <si>
    <t>I</t>
  </si>
  <si>
    <t>Վարչատնտեսական անձնակազմ`</t>
  </si>
  <si>
    <t>Հավաքարար</t>
  </si>
  <si>
    <t>II</t>
  </si>
  <si>
    <t xml:space="preserve">Մասնագիտական /մանկավարժական/ անձնակազմ` </t>
  </si>
  <si>
    <t>Տնօրենի տեղակալ</t>
  </si>
  <si>
    <t>Հսկիչ</t>
  </si>
  <si>
    <t>Էլեկտրիկ</t>
  </si>
  <si>
    <t>Օժանդակ բանվոր</t>
  </si>
  <si>
    <t>Նկարիչ ձևավորող</t>
  </si>
  <si>
    <t>Մանկական միջոցառումների կազմակերպիչ</t>
  </si>
  <si>
    <t>Վոկալ խմբի ղեկավար</t>
  </si>
  <si>
    <t>Միջոցառումների կազմակերպիչ</t>
  </si>
  <si>
    <t>Պարուսույց</t>
  </si>
  <si>
    <t>Նկարահանող օպերատոր</t>
  </si>
  <si>
    <t>Հնչյունային օպերատոր</t>
  </si>
  <si>
    <t>Բեմի բանվոր</t>
  </si>
  <si>
    <t>Հանդերձապահ</t>
  </si>
  <si>
    <t>Աշխ. ֆոնդ</t>
  </si>
  <si>
    <t>Օժանդակ աշխատող`</t>
  </si>
  <si>
    <t>Աշխատակազմի քարտուղար</t>
  </si>
  <si>
    <t>Նելլի Շահնազարյան</t>
  </si>
  <si>
    <t>Կապան  համայնքի ավագանու</t>
  </si>
  <si>
    <t>Կադրերի գծով պատասխանատու</t>
  </si>
  <si>
    <t>Հնոցապան /սեզոնային/</t>
  </si>
  <si>
    <t>Հանդերձապան-դռնապան</t>
  </si>
  <si>
    <t>Մենակատար</t>
  </si>
  <si>
    <t>Մոնտաժող</t>
  </si>
  <si>
    <t>Բեմադրող ռեժիսոր</t>
  </si>
  <si>
    <t>Պրոդյուսեր</t>
  </si>
  <si>
    <t>Սցենարիստ</t>
  </si>
  <si>
    <t>Ռեժիսորի օգնական</t>
  </si>
  <si>
    <t>Ժող．անսամբլի երաժիշտ</t>
  </si>
  <si>
    <t>Արտաքին կապերի պատասխանատու</t>
  </si>
  <si>
    <t>Հաղորդավար</t>
  </si>
  <si>
    <t>Մեթոդիստ-գործիքավորող</t>
  </si>
  <si>
    <t>Դերասան-պարող</t>
  </si>
  <si>
    <t>Երաժիշտ̀</t>
  </si>
  <si>
    <t>Լուսային օպերատոր</t>
  </si>
  <si>
    <t>Ավագ մարզիչ</t>
  </si>
  <si>
    <t>Մարզիչ-մանկավարժ 1-ին կարգ</t>
  </si>
  <si>
    <t>Մարզիչ-մանկավարժ 2-րդ կարգ</t>
  </si>
  <si>
    <t xml:space="preserve">Բուժքույր </t>
  </si>
  <si>
    <t xml:space="preserve">Մարզիչ-մանկավարժ </t>
  </si>
  <si>
    <t>Գեղարվեստական ղեկավար</t>
  </si>
  <si>
    <t>&lt;&lt; Կապան քաղաքի աթլետիկայի մասնագիտացված մանկապատանեկան մարզադպրոց&gt;&gt; համայնքային ոչ առևտրային կազմակերպության աշխատակիցների թվաքանակը, հաստիքացուցակը և պաշտոնային դրույքաչափերը</t>
  </si>
  <si>
    <t>Կապան քաղաքի մշակույթի կենտրոն համայնքային ոչ առևտրային կազմակերպության աշխատակիցների թվաքանակը, հաստիքացուցակը և պաշտոնային դրույքաչափերը</t>
  </si>
  <si>
    <t>ԸՆԴԱՄԵՆԸ</t>
  </si>
  <si>
    <t>6,1</t>
  </si>
  <si>
    <t>Փողային նվագախմբի ղեկավար</t>
  </si>
  <si>
    <t>Պարուսույցի օգնական</t>
  </si>
  <si>
    <t>Անցակետի պատասխանատու</t>
  </si>
  <si>
    <t>Ժող․. անսամբլի ղեկավար</t>
  </si>
  <si>
    <t>6,2</t>
  </si>
  <si>
    <t xml:space="preserve">2023թ. Դեկտեմբերի 27-ի թիվ     -Ա որոշման </t>
  </si>
  <si>
    <t xml:space="preserve">2023թ. Դեկտեմբերի 27-ի թիվ      -Ա որոշման </t>
  </si>
  <si>
    <t>212040</t>
  </si>
  <si>
    <t>189922</t>
  </si>
  <si>
    <t>176640</t>
  </si>
  <si>
    <t>115280</t>
  </si>
  <si>
    <t>115280*</t>
  </si>
  <si>
    <t>Ծանոթություն՝       *-ով նշված դրույքաչափերը սահմանված են  01.01.1974 թ-ից հետո ծնվածների համար, իսկ մինչև 1974թ ծնվածների համար հաշվարկել 108020 դրամ դրույքաչափով։</t>
  </si>
  <si>
    <t>Հավելված N 28</t>
  </si>
  <si>
    <t>Հավելված N 23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</si>
</sst>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-* #,##0\ _֏_-;\-* #,##0\ _֏_-;_-* &quot;-&quot;\ _֏_-;_-@_-"/>
    <numFmt numFmtId="175" formatCode="_-* #,##0.00\ _֏_-;\-* #,##0.00\ _֏_-;_-* &quot;-&quot;??\ _֏_-;_-@_-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%"/>
    <numFmt numFmtId="190" formatCode="#,##0.0"/>
    <numFmt numFmtId="191" formatCode="#,##0.000"/>
    <numFmt numFmtId="192" formatCode="#,##0.0000"/>
    <numFmt numFmtId="193" formatCode="0.0000"/>
    <numFmt numFmtId="194" formatCode="0.00000"/>
    <numFmt numFmtId="195" formatCode="0.000"/>
    <numFmt numFmtId="196" formatCode="[$-FC19]d\ mmmm\ yyyy\ &quot;г.&quot;"/>
    <numFmt numFmtId="197" formatCode="[$-409]dddd\,\ mmmm\ d\,\ yyyy"/>
    <numFmt numFmtId="198" formatCode="[$-409]h:mm:ss\ AM/PM"/>
  </numFmts>
  <fonts count="45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sz val="10"/>
      <name val="GHEA Mariam"/>
      <family val="3"/>
    </font>
    <font>
      <b/>
      <i/>
      <sz val="9"/>
      <name val="GHEA Grapalat"/>
      <family val="3"/>
    </font>
    <font>
      <sz val="8"/>
      <name val="Arial"/>
      <family val="2"/>
    </font>
    <font>
      <b/>
      <sz val="10"/>
      <name val="GHEA Mariam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8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1" fontId="1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" fontId="1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2" fontId="6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7">
      <selection activeCell="L22" sqref="L22"/>
    </sheetView>
  </sheetViews>
  <sheetFormatPr defaultColWidth="9.140625" defaultRowHeight="12.75"/>
  <cols>
    <col min="1" max="1" width="7.57421875" style="3" customWidth="1"/>
    <col min="2" max="2" width="37.8515625" style="1" customWidth="1"/>
    <col min="3" max="3" width="14.00390625" style="1" customWidth="1"/>
    <col min="4" max="5" width="16.8515625" style="3" hidden="1" customWidth="1"/>
    <col min="6" max="6" width="16.28125" style="3" customWidth="1"/>
    <col min="7" max="7" width="17.8515625" style="3" customWidth="1"/>
    <col min="8" max="8" width="9.7109375" style="1" bestFit="1" customWidth="1"/>
    <col min="9" max="16384" width="9.140625" style="1" customWidth="1"/>
  </cols>
  <sheetData>
    <row r="1" spans="3:7" ht="14.25" customHeight="1">
      <c r="C1" s="39" t="s">
        <v>77</v>
      </c>
      <c r="D1" s="39"/>
      <c r="E1" s="39"/>
      <c r="F1" s="39"/>
      <c r="G1" s="39"/>
    </row>
    <row r="2" spans="3:7" ht="14.25" customHeight="1">
      <c r="C2" s="39" t="s">
        <v>36</v>
      </c>
      <c r="D2" s="39"/>
      <c r="E2" s="39"/>
      <c r="F2" s="39"/>
      <c r="G2" s="39"/>
    </row>
    <row r="3" spans="3:7" ht="14.25" customHeight="1">
      <c r="C3" s="39" t="s">
        <v>68</v>
      </c>
      <c r="D3" s="39"/>
      <c r="E3" s="39"/>
      <c r="F3" s="39"/>
      <c r="G3" s="39"/>
    </row>
    <row r="4" spans="3:5" ht="29.25" customHeight="1">
      <c r="C4" s="40"/>
      <c r="D4" s="40"/>
      <c r="E4" s="40"/>
    </row>
    <row r="5" spans="1:7" ht="57" customHeight="1">
      <c r="A5" s="39" t="s">
        <v>59</v>
      </c>
      <c r="B5" s="39"/>
      <c r="C5" s="39"/>
      <c r="D5" s="39"/>
      <c r="E5" s="39"/>
      <c r="F5" s="39"/>
      <c r="G5" s="39"/>
    </row>
    <row r="7" spans="1:7" ht="30" customHeight="1">
      <c r="A7" s="8" t="s">
        <v>0</v>
      </c>
      <c r="B7" s="8" t="s">
        <v>1</v>
      </c>
      <c r="C7" s="8" t="s">
        <v>2</v>
      </c>
      <c r="D7" s="7" t="s">
        <v>11</v>
      </c>
      <c r="E7" s="4" t="s">
        <v>13</v>
      </c>
      <c r="F7" s="31" t="s">
        <v>11</v>
      </c>
      <c r="G7" s="28" t="s">
        <v>13</v>
      </c>
    </row>
    <row r="8" spans="1:7" ht="21.75" customHeight="1">
      <c r="A8" s="4" t="s">
        <v>14</v>
      </c>
      <c r="B8" s="9" t="s">
        <v>15</v>
      </c>
      <c r="C8" s="5"/>
      <c r="D8" s="5"/>
      <c r="E8" s="5"/>
      <c r="F8" s="15"/>
      <c r="G8" s="15"/>
    </row>
    <row r="9" spans="1:7" ht="21.75" customHeight="1">
      <c r="A9" s="5">
        <v>1</v>
      </c>
      <c r="B9" s="2" t="s">
        <v>3</v>
      </c>
      <c r="C9" s="5">
        <v>1</v>
      </c>
      <c r="D9" s="5">
        <v>95000</v>
      </c>
      <c r="E9" s="5">
        <f>D9*C9</f>
        <v>95000</v>
      </c>
      <c r="F9" s="15">
        <v>212040</v>
      </c>
      <c r="G9" s="15">
        <f>F9*C9</f>
        <v>212040</v>
      </c>
    </row>
    <row r="10" spans="1:7" ht="21.75" customHeight="1">
      <c r="A10" s="5">
        <v>2</v>
      </c>
      <c r="B10" s="2" t="s">
        <v>12</v>
      </c>
      <c r="C10" s="5">
        <v>1</v>
      </c>
      <c r="D10" s="5">
        <v>71000</v>
      </c>
      <c r="E10" s="5">
        <f aca="true" t="shared" si="0" ref="E10:E17">D10*C10</f>
        <v>71000</v>
      </c>
      <c r="F10" s="15" t="s">
        <v>74</v>
      </c>
      <c r="G10" s="15">
        <v>115280</v>
      </c>
    </row>
    <row r="11" spans="1:7" ht="21.75" customHeight="1">
      <c r="A11" s="5">
        <v>3</v>
      </c>
      <c r="B11" s="2" t="s">
        <v>56</v>
      </c>
      <c r="C11" s="5">
        <v>1</v>
      </c>
      <c r="D11" s="5">
        <v>66200</v>
      </c>
      <c r="E11" s="5">
        <f t="shared" si="0"/>
        <v>66200</v>
      </c>
      <c r="F11" s="15" t="s">
        <v>74</v>
      </c>
      <c r="G11" s="15">
        <v>115280</v>
      </c>
    </row>
    <row r="12" spans="1:7" ht="21.75" customHeight="1">
      <c r="A12" s="5">
        <v>4</v>
      </c>
      <c r="B12" s="2" t="s">
        <v>7</v>
      </c>
      <c r="C12" s="5">
        <v>1</v>
      </c>
      <c r="D12" s="5">
        <v>66200</v>
      </c>
      <c r="E12" s="5">
        <f t="shared" si="0"/>
        <v>66200</v>
      </c>
      <c r="F12" s="15" t="s">
        <v>74</v>
      </c>
      <c r="G12" s="15">
        <v>115280</v>
      </c>
    </row>
    <row r="13" spans="1:7" ht="21" customHeight="1">
      <c r="A13" s="5">
        <v>5</v>
      </c>
      <c r="B13" s="2" t="s">
        <v>39</v>
      </c>
      <c r="C13" s="5">
        <v>1</v>
      </c>
      <c r="D13" s="5">
        <v>71000</v>
      </c>
      <c r="E13" s="5">
        <f t="shared" si="0"/>
        <v>71000</v>
      </c>
      <c r="F13" s="15" t="s">
        <v>74</v>
      </c>
      <c r="G13" s="15">
        <v>115280</v>
      </c>
    </row>
    <row r="14" spans="1:7" ht="21.75" customHeight="1">
      <c r="A14" s="5">
        <v>6</v>
      </c>
      <c r="B14" s="2" t="s">
        <v>33</v>
      </c>
      <c r="C14" s="5">
        <f>C15+C16</f>
        <v>2</v>
      </c>
      <c r="D14" s="5">
        <f>D15+D16</f>
        <v>0</v>
      </c>
      <c r="E14" s="5">
        <f>E15+E16</f>
        <v>0</v>
      </c>
      <c r="F14" s="15" t="s">
        <v>74</v>
      </c>
      <c r="G14" s="15">
        <f>G15+G16</f>
        <v>230560</v>
      </c>
    </row>
    <row r="15" spans="1:7" ht="21.75" customHeight="1" hidden="1">
      <c r="A15" s="6" t="s">
        <v>62</v>
      </c>
      <c r="B15" s="2" t="s">
        <v>8</v>
      </c>
      <c r="C15" s="5">
        <v>1</v>
      </c>
      <c r="D15" s="5"/>
      <c r="E15" s="5"/>
      <c r="F15" s="15">
        <v>115280</v>
      </c>
      <c r="G15" s="15">
        <f>C15*F15</f>
        <v>115280</v>
      </c>
    </row>
    <row r="16" spans="1:7" ht="21.75" customHeight="1" hidden="1">
      <c r="A16" s="6" t="s">
        <v>67</v>
      </c>
      <c r="B16" s="2" t="s">
        <v>8</v>
      </c>
      <c r="C16" s="5">
        <v>1</v>
      </c>
      <c r="D16" s="5"/>
      <c r="E16" s="5"/>
      <c r="F16" s="15">
        <v>115280</v>
      </c>
      <c r="G16" s="15">
        <f>C16*F16</f>
        <v>115280</v>
      </c>
    </row>
    <row r="17" spans="1:7" ht="21.75" customHeight="1">
      <c r="A17" s="5">
        <v>7</v>
      </c>
      <c r="B17" s="2" t="s">
        <v>16</v>
      </c>
      <c r="C17" s="5">
        <v>1</v>
      </c>
      <c r="D17" s="5">
        <v>66200</v>
      </c>
      <c r="E17" s="5">
        <f t="shared" si="0"/>
        <v>66200</v>
      </c>
      <c r="F17" s="15" t="s">
        <v>74</v>
      </c>
      <c r="G17" s="15">
        <v>115280</v>
      </c>
    </row>
    <row r="18" spans="1:7" ht="21.75" customHeight="1">
      <c r="A18" s="5">
        <v>8</v>
      </c>
      <c r="B18" s="2" t="s">
        <v>9</v>
      </c>
      <c r="C18" s="5">
        <v>2</v>
      </c>
      <c r="D18" s="5" t="e">
        <f>#REF!+#REF!</f>
        <v>#REF!</v>
      </c>
      <c r="E18" s="5" t="e">
        <f>#REF!+#REF!</f>
        <v>#REF!</v>
      </c>
      <c r="F18" s="15" t="s">
        <v>74</v>
      </c>
      <c r="G18" s="15">
        <v>230560</v>
      </c>
    </row>
    <row r="19" spans="1:7" ht="21.75" customHeight="1">
      <c r="A19" s="41" t="s">
        <v>10</v>
      </c>
      <c r="B19" s="42"/>
      <c r="C19" s="10">
        <f>C18+C17+C14+C13+C12+C11+C10+C9</f>
        <v>10</v>
      </c>
      <c r="D19" s="10" t="e">
        <f>D9+D10+#REF!+D11+D12+D13+D14+D17+D18</f>
        <v>#REF!</v>
      </c>
      <c r="E19" s="10" t="e">
        <f>E9+E10+#REF!+E11+E12+E13+E14+E17+E18</f>
        <v>#REF!</v>
      </c>
      <c r="F19" s="25"/>
      <c r="G19" s="25">
        <f>G18+G17+G16+G15+G13+G12+G11+G10+G9</f>
        <v>1249560</v>
      </c>
    </row>
    <row r="20" spans="1:9" ht="29.25" customHeight="1">
      <c r="A20" s="4" t="s">
        <v>17</v>
      </c>
      <c r="B20" s="9" t="s">
        <v>18</v>
      </c>
      <c r="C20" s="21">
        <v>11.83</v>
      </c>
      <c r="D20" s="22">
        <f>D21+D22+D23+D26</f>
        <v>135100</v>
      </c>
      <c r="E20" s="22">
        <f>E21+E22+E23+E26</f>
        <v>268400</v>
      </c>
      <c r="F20" s="22">
        <v>132742.5</v>
      </c>
      <c r="G20" s="25">
        <v>1570344</v>
      </c>
      <c r="H20" s="44"/>
      <c r="I20" s="45"/>
    </row>
    <row r="21" spans="1:7" ht="29.25" customHeight="1">
      <c r="A21" s="4">
        <v>9</v>
      </c>
      <c r="B21" s="2" t="s">
        <v>53</v>
      </c>
      <c r="C21" s="14">
        <v>1.5</v>
      </c>
      <c r="D21" s="15"/>
      <c r="E21" s="15"/>
      <c r="F21" s="15">
        <v>153780</v>
      </c>
      <c r="G21" s="15">
        <f>C21*F21</f>
        <v>230670</v>
      </c>
    </row>
    <row r="22" spans="1:7" ht="29.25" customHeight="1">
      <c r="A22" s="4">
        <v>10</v>
      </c>
      <c r="B22" s="2" t="s">
        <v>57</v>
      </c>
      <c r="C22" s="16"/>
      <c r="D22" s="15"/>
      <c r="E22" s="15"/>
      <c r="F22" s="15">
        <v>115280</v>
      </c>
      <c r="G22" s="15"/>
    </row>
    <row r="23" spans="1:7" ht="21.75" customHeight="1">
      <c r="A23" s="5">
        <v>11</v>
      </c>
      <c r="B23" s="2" t="s">
        <v>54</v>
      </c>
      <c r="C23" s="16">
        <v>4</v>
      </c>
      <c r="D23" s="15">
        <v>67100</v>
      </c>
      <c r="E23" s="15">
        <f>D23*C23</f>
        <v>268400</v>
      </c>
      <c r="F23" s="15">
        <v>138490</v>
      </c>
      <c r="G23" s="15">
        <f>C23*F23</f>
        <v>553960</v>
      </c>
    </row>
    <row r="24" spans="1:7" ht="0.75" customHeight="1" hidden="1">
      <c r="A24" s="5">
        <v>12</v>
      </c>
      <c r="B24" s="2" t="s">
        <v>4</v>
      </c>
      <c r="C24" s="16"/>
      <c r="D24" s="15">
        <v>67100</v>
      </c>
      <c r="E24" s="15"/>
      <c r="F24" s="15">
        <v>73810</v>
      </c>
      <c r="G24" s="15">
        <f>C24*F24</f>
        <v>0</v>
      </c>
    </row>
    <row r="25" spans="1:7" ht="21.75" customHeight="1" hidden="1">
      <c r="A25" s="5">
        <v>10.3</v>
      </c>
      <c r="B25" s="2" t="s">
        <v>5</v>
      </c>
      <c r="C25" s="16"/>
      <c r="D25" s="15">
        <v>66200</v>
      </c>
      <c r="E25" s="15"/>
      <c r="F25" s="15">
        <v>71429</v>
      </c>
      <c r="G25" s="15">
        <f>C25*F25</f>
        <v>0</v>
      </c>
    </row>
    <row r="26" spans="1:7" ht="21.75" customHeight="1">
      <c r="A26" s="5">
        <v>12</v>
      </c>
      <c r="B26" s="2" t="s">
        <v>55</v>
      </c>
      <c r="C26" s="23">
        <v>6.33</v>
      </c>
      <c r="D26" s="15">
        <v>68000</v>
      </c>
      <c r="E26" s="15"/>
      <c r="F26" s="15">
        <v>123420</v>
      </c>
      <c r="G26" s="15">
        <f>C26*F26</f>
        <v>781248.6</v>
      </c>
    </row>
    <row r="27" spans="1:8" ht="21.75" customHeight="1">
      <c r="A27" s="41" t="s">
        <v>61</v>
      </c>
      <c r="B27" s="42"/>
      <c r="C27" s="24">
        <f>C20+C19</f>
        <v>21.83</v>
      </c>
      <c r="D27" s="25" t="e">
        <f>D20+D19</f>
        <v>#REF!</v>
      </c>
      <c r="E27" s="25" t="e">
        <f>E20+E19</f>
        <v>#REF!</v>
      </c>
      <c r="F27" s="25"/>
      <c r="G27" s="21">
        <f>G20+G19</f>
        <v>2819904</v>
      </c>
      <c r="H27" s="17"/>
    </row>
    <row r="28" spans="1:7" ht="13.5">
      <c r="A28" s="43" t="s">
        <v>75</v>
      </c>
      <c r="B28" s="43"/>
      <c r="C28" s="43"/>
      <c r="D28" s="43"/>
      <c r="E28" s="43"/>
      <c r="F28" s="43"/>
      <c r="G28" s="43"/>
    </row>
    <row r="29" spans="1:7" ht="14.25" customHeight="1">
      <c r="A29" s="39"/>
      <c r="B29" s="39"/>
      <c r="C29" s="39"/>
      <c r="D29" s="39"/>
      <c r="E29" s="39"/>
      <c r="F29" s="39"/>
      <c r="G29" s="39"/>
    </row>
    <row r="30" spans="1:7" ht="13.5">
      <c r="A30" s="39"/>
      <c r="B30" s="39"/>
      <c r="C30" s="39"/>
      <c r="D30" s="39"/>
      <c r="E30" s="39"/>
      <c r="F30" s="39"/>
      <c r="G30" s="39"/>
    </row>
    <row r="32" spans="1:6" ht="14.25" customHeight="1">
      <c r="A32" s="39" t="s">
        <v>34</v>
      </c>
      <c r="B32" s="39"/>
      <c r="C32" s="46" t="s">
        <v>35</v>
      </c>
      <c r="D32" s="46"/>
      <c r="E32" s="46"/>
      <c r="F32" s="46"/>
    </row>
  </sheetData>
  <sheetProtection/>
  <mergeCells count="11">
    <mergeCell ref="A28:G30"/>
    <mergeCell ref="H20:I20"/>
    <mergeCell ref="A27:B27"/>
    <mergeCell ref="A32:B32"/>
    <mergeCell ref="C32:F32"/>
    <mergeCell ref="C1:G1"/>
    <mergeCell ref="C2:G2"/>
    <mergeCell ref="C3:G3"/>
    <mergeCell ref="C4:E4"/>
    <mergeCell ref="A5:G5"/>
    <mergeCell ref="A19:B19"/>
  </mergeCells>
  <printOptions/>
  <pageMargins left="0.28" right="0.2" top="0.2" bottom="0.42" header="0.2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12" customWidth="1"/>
    <col min="2" max="2" width="37.8515625" style="13" customWidth="1"/>
    <col min="3" max="3" width="14.7109375" style="13" customWidth="1"/>
    <col min="4" max="4" width="14.57421875" style="12" customWidth="1"/>
    <col min="5" max="5" width="14.7109375" style="20" customWidth="1"/>
    <col min="6" max="6" width="19.00390625" style="13" customWidth="1"/>
    <col min="7" max="16384" width="9.140625" style="13" customWidth="1"/>
  </cols>
  <sheetData>
    <row r="1" spans="3:5" ht="14.25" customHeight="1">
      <c r="C1" s="48" t="s">
        <v>76</v>
      </c>
      <c r="D1" s="48"/>
      <c r="E1" s="48"/>
    </row>
    <row r="2" spans="1:5" ht="14.25" customHeight="1">
      <c r="A2" s="3"/>
      <c r="B2" s="1"/>
      <c r="C2" s="48" t="s">
        <v>36</v>
      </c>
      <c r="D2" s="48"/>
      <c r="E2" s="48"/>
    </row>
    <row r="3" spans="1:5" ht="14.25" customHeight="1">
      <c r="A3" s="3"/>
      <c r="B3" s="1"/>
      <c r="C3" s="48" t="s">
        <v>69</v>
      </c>
      <c r="D3" s="48"/>
      <c r="E3" s="48"/>
    </row>
    <row r="4" spans="1:5" ht="47.25" customHeight="1">
      <c r="A4" s="49" t="s">
        <v>60</v>
      </c>
      <c r="B4" s="49"/>
      <c r="C4" s="49"/>
      <c r="D4" s="49"/>
      <c r="E4" s="49"/>
    </row>
    <row r="5" spans="1:5" ht="28.5" customHeight="1">
      <c r="A5" s="8" t="s">
        <v>0</v>
      </c>
      <c r="B5" s="8" t="s">
        <v>1</v>
      </c>
      <c r="C5" s="32" t="s">
        <v>2</v>
      </c>
      <c r="D5" s="31" t="s">
        <v>11</v>
      </c>
      <c r="E5" s="25" t="s">
        <v>32</v>
      </c>
    </row>
    <row r="6" spans="1:10" ht="18.75" customHeight="1">
      <c r="A6" s="5">
        <v>1</v>
      </c>
      <c r="B6" s="2" t="s">
        <v>3</v>
      </c>
      <c r="C6" s="15">
        <v>1</v>
      </c>
      <c r="D6" s="33" t="s">
        <v>70</v>
      </c>
      <c r="E6" s="16">
        <f>D6*C6</f>
        <v>212040</v>
      </c>
      <c r="F6" s="29"/>
      <c r="G6" s="29"/>
      <c r="H6" s="29"/>
      <c r="I6" s="29"/>
      <c r="J6" s="29"/>
    </row>
    <row r="7" spans="1:10" s="27" customFormat="1" ht="18.75" customHeight="1">
      <c r="A7" s="15">
        <v>2</v>
      </c>
      <c r="B7" s="26" t="s">
        <v>19</v>
      </c>
      <c r="C7" s="15">
        <v>1</v>
      </c>
      <c r="D7" s="33" t="s">
        <v>71</v>
      </c>
      <c r="E7" s="16">
        <v>189922</v>
      </c>
      <c r="F7" s="29"/>
      <c r="G7" s="30"/>
      <c r="H7" s="30"/>
      <c r="I7" s="30"/>
      <c r="J7" s="30"/>
    </row>
    <row r="8" spans="1:10" ht="18.75" customHeight="1">
      <c r="A8" s="5">
        <v>3</v>
      </c>
      <c r="B8" s="2" t="s">
        <v>58</v>
      </c>
      <c r="C8" s="15">
        <v>1</v>
      </c>
      <c r="D8" s="33" t="s">
        <v>72</v>
      </c>
      <c r="E8" s="16">
        <f>D8*C8</f>
        <v>176640</v>
      </c>
      <c r="F8" s="29"/>
      <c r="G8" s="29"/>
      <c r="H8" s="29"/>
      <c r="I8" s="29"/>
      <c r="J8" s="29"/>
    </row>
    <row r="9" spans="1:6" ht="18.75" customHeight="1">
      <c r="A9" s="5">
        <v>4</v>
      </c>
      <c r="B9" s="2" t="s">
        <v>12</v>
      </c>
      <c r="C9" s="15">
        <v>1</v>
      </c>
      <c r="D9" s="33" t="s">
        <v>74</v>
      </c>
      <c r="E9" s="16">
        <v>115280</v>
      </c>
      <c r="F9" s="29"/>
    </row>
    <row r="10" spans="1:6" ht="18.75" customHeight="1">
      <c r="A10" s="5">
        <v>5</v>
      </c>
      <c r="B10" s="2" t="s">
        <v>47</v>
      </c>
      <c r="C10" s="15">
        <v>1</v>
      </c>
      <c r="D10" s="33" t="s">
        <v>74</v>
      </c>
      <c r="E10" s="16">
        <v>115280</v>
      </c>
      <c r="F10" s="29"/>
    </row>
    <row r="11" spans="1:6" ht="18.75" customHeight="1">
      <c r="A11" s="5">
        <v>6</v>
      </c>
      <c r="B11" s="2" t="s">
        <v>37</v>
      </c>
      <c r="C11" s="15">
        <v>1</v>
      </c>
      <c r="D11" s="33" t="s">
        <v>74</v>
      </c>
      <c r="E11" s="16">
        <v>115280</v>
      </c>
      <c r="F11" s="29"/>
    </row>
    <row r="12" spans="1:6" ht="18.75" customHeight="1">
      <c r="A12" s="5">
        <v>7</v>
      </c>
      <c r="B12" s="2" t="s">
        <v>23</v>
      </c>
      <c r="C12" s="15">
        <v>1</v>
      </c>
      <c r="D12" s="33" t="s">
        <v>74</v>
      </c>
      <c r="E12" s="16">
        <v>115280</v>
      </c>
      <c r="F12" s="29"/>
    </row>
    <row r="13" spans="1:6" ht="26.25" customHeight="1">
      <c r="A13" s="5">
        <v>8</v>
      </c>
      <c r="B13" s="2" t="s">
        <v>24</v>
      </c>
      <c r="C13" s="15">
        <v>1</v>
      </c>
      <c r="D13" s="33" t="s">
        <v>74</v>
      </c>
      <c r="E13" s="16">
        <v>115280</v>
      </c>
      <c r="F13" s="29"/>
    </row>
    <row r="14" spans="1:6" ht="21.75" customHeight="1">
      <c r="A14" s="5">
        <v>9</v>
      </c>
      <c r="B14" s="2" t="s">
        <v>51</v>
      </c>
      <c r="C14" s="15">
        <v>15.5</v>
      </c>
      <c r="D14" s="33" t="s">
        <v>74</v>
      </c>
      <c r="E14" s="16">
        <v>1786840</v>
      </c>
      <c r="F14" s="29"/>
    </row>
    <row r="15" spans="1:6" ht="21" customHeight="1">
      <c r="A15" s="5">
        <v>10</v>
      </c>
      <c r="B15" s="2" t="s">
        <v>40</v>
      </c>
      <c r="C15" s="15">
        <v>12</v>
      </c>
      <c r="D15" s="33" t="s">
        <v>74</v>
      </c>
      <c r="E15" s="16">
        <v>1383360</v>
      </c>
      <c r="F15" s="29"/>
    </row>
    <row r="16" spans="1:6" ht="17.25" customHeight="1">
      <c r="A16" s="5">
        <v>11</v>
      </c>
      <c r="B16" s="2" t="s">
        <v>26</v>
      </c>
      <c r="C16" s="15">
        <v>1</v>
      </c>
      <c r="D16" s="33" t="s">
        <v>74</v>
      </c>
      <c r="E16" s="16">
        <v>115280</v>
      </c>
      <c r="F16" s="29"/>
    </row>
    <row r="17" spans="1:6" ht="17.25" customHeight="1">
      <c r="A17" s="5">
        <v>12</v>
      </c>
      <c r="B17" s="2" t="s">
        <v>27</v>
      </c>
      <c r="C17" s="15">
        <v>2</v>
      </c>
      <c r="D17" s="33" t="s">
        <v>74</v>
      </c>
      <c r="E17" s="16">
        <v>230560</v>
      </c>
      <c r="F17" s="29"/>
    </row>
    <row r="18" spans="1:6" ht="17.25" customHeight="1">
      <c r="A18" s="5">
        <v>13</v>
      </c>
      <c r="B18" s="2" t="s">
        <v>64</v>
      </c>
      <c r="C18" s="15">
        <v>2</v>
      </c>
      <c r="D18" s="33" t="s">
        <v>74</v>
      </c>
      <c r="E18" s="16">
        <v>230560</v>
      </c>
      <c r="F18" s="29"/>
    </row>
    <row r="19" spans="1:6" ht="17.25" customHeight="1">
      <c r="A19" s="5">
        <v>14</v>
      </c>
      <c r="B19" s="11" t="s">
        <v>48</v>
      </c>
      <c r="C19" s="15">
        <v>1</v>
      </c>
      <c r="D19" s="33" t="s">
        <v>74</v>
      </c>
      <c r="E19" s="16">
        <v>115280</v>
      </c>
      <c r="F19" s="29"/>
    </row>
    <row r="20" spans="1:6" ht="17.25" customHeight="1">
      <c r="A20" s="5">
        <v>15</v>
      </c>
      <c r="B20" s="11" t="s">
        <v>42</v>
      </c>
      <c r="C20" s="15">
        <v>1</v>
      </c>
      <c r="D20" s="33" t="s">
        <v>74</v>
      </c>
      <c r="E20" s="16">
        <v>115280</v>
      </c>
      <c r="F20" s="29"/>
    </row>
    <row r="21" spans="1:6" ht="17.25" customHeight="1">
      <c r="A21" s="5">
        <v>16</v>
      </c>
      <c r="B21" s="11" t="s">
        <v>43</v>
      </c>
      <c r="C21" s="15">
        <v>1</v>
      </c>
      <c r="D21" s="33" t="s">
        <v>74</v>
      </c>
      <c r="E21" s="16">
        <v>115280</v>
      </c>
      <c r="F21" s="29"/>
    </row>
    <row r="22" spans="1:6" ht="17.25" customHeight="1">
      <c r="A22" s="5">
        <v>17</v>
      </c>
      <c r="B22" s="11" t="s">
        <v>25</v>
      </c>
      <c r="C22" s="15">
        <v>1</v>
      </c>
      <c r="D22" s="33" t="s">
        <v>74</v>
      </c>
      <c r="E22" s="16">
        <v>115280</v>
      </c>
      <c r="F22" s="29"/>
    </row>
    <row r="23" spans="1:6" ht="17.25" customHeight="1">
      <c r="A23" s="5">
        <v>18</v>
      </c>
      <c r="B23" s="11" t="s">
        <v>44</v>
      </c>
      <c r="C23" s="15">
        <v>1</v>
      </c>
      <c r="D23" s="33" t="s">
        <v>74</v>
      </c>
      <c r="E23" s="16">
        <v>115280</v>
      </c>
      <c r="F23" s="29"/>
    </row>
    <row r="24" spans="1:6" ht="17.25" customHeight="1">
      <c r="A24" s="5">
        <v>19</v>
      </c>
      <c r="B24" s="11" t="s">
        <v>45</v>
      </c>
      <c r="C24" s="15">
        <v>1</v>
      </c>
      <c r="D24" s="33" t="s">
        <v>74</v>
      </c>
      <c r="E24" s="16">
        <v>115280</v>
      </c>
      <c r="F24" s="29"/>
    </row>
    <row r="25" spans="1:6" ht="17.25" customHeight="1">
      <c r="A25" s="5">
        <v>20</v>
      </c>
      <c r="B25" s="11" t="s">
        <v>66</v>
      </c>
      <c r="C25" s="15">
        <v>1</v>
      </c>
      <c r="D25" s="33" t="s">
        <v>74</v>
      </c>
      <c r="E25" s="16">
        <v>115280</v>
      </c>
      <c r="F25" s="29"/>
    </row>
    <row r="26" spans="1:6" ht="17.25" customHeight="1">
      <c r="A26" s="5">
        <v>21</v>
      </c>
      <c r="B26" s="11" t="s">
        <v>46</v>
      </c>
      <c r="C26" s="15">
        <v>2</v>
      </c>
      <c r="D26" s="33" t="s">
        <v>74</v>
      </c>
      <c r="E26" s="16">
        <v>230560</v>
      </c>
      <c r="F26" s="29"/>
    </row>
    <row r="27" spans="1:6" ht="17.25" customHeight="1">
      <c r="A27" s="5">
        <v>22</v>
      </c>
      <c r="B27" s="18" t="s">
        <v>63</v>
      </c>
      <c r="C27" s="15">
        <v>1</v>
      </c>
      <c r="D27" s="33" t="s">
        <v>74</v>
      </c>
      <c r="E27" s="16">
        <v>115280</v>
      </c>
      <c r="F27" s="29"/>
    </row>
    <row r="28" spans="1:6" ht="17.25" customHeight="1">
      <c r="A28" s="5">
        <v>23</v>
      </c>
      <c r="B28" s="11" t="s">
        <v>49</v>
      </c>
      <c r="C28" s="15">
        <v>1</v>
      </c>
      <c r="D28" s="33" t="s">
        <v>74</v>
      </c>
      <c r="E28" s="16">
        <v>115280</v>
      </c>
      <c r="F28" s="29"/>
    </row>
    <row r="29" spans="1:6" ht="17.25" customHeight="1">
      <c r="A29" s="5">
        <v>24</v>
      </c>
      <c r="B29" s="11" t="s">
        <v>50</v>
      </c>
      <c r="C29" s="15">
        <v>4</v>
      </c>
      <c r="D29" s="33" t="s">
        <v>74</v>
      </c>
      <c r="E29" s="16">
        <v>461120</v>
      </c>
      <c r="F29" s="29"/>
    </row>
    <row r="30" spans="1:6" ht="17.25" customHeight="1">
      <c r="A30" s="5">
        <v>25</v>
      </c>
      <c r="B30" s="2" t="s">
        <v>52</v>
      </c>
      <c r="C30" s="15">
        <v>1</v>
      </c>
      <c r="D30" s="33" t="s">
        <v>74</v>
      </c>
      <c r="E30" s="16">
        <v>115280</v>
      </c>
      <c r="F30" s="29"/>
    </row>
    <row r="31" spans="1:6" ht="17.25" customHeight="1">
      <c r="A31" s="5">
        <v>26</v>
      </c>
      <c r="B31" s="2" t="s">
        <v>28</v>
      </c>
      <c r="C31" s="15">
        <v>1</v>
      </c>
      <c r="D31" s="33" t="s">
        <v>74</v>
      </c>
      <c r="E31" s="16">
        <v>115280</v>
      </c>
      <c r="F31" s="29"/>
    </row>
    <row r="32" spans="1:6" ht="17.25" customHeight="1">
      <c r="A32" s="5">
        <v>27</v>
      </c>
      <c r="B32" s="2" t="s">
        <v>29</v>
      </c>
      <c r="C32" s="15">
        <v>2</v>
      </c>
      <c r="D32" s="33" t="s">
        <v>74</v>
      </c>
      <c r="E32" s="16">
        <v>230560</v>
      </c>
      <c r="F32" s="29"/>
    </row>
    <row r="33" spans="1:6" ht="17.25" customHeight="1">
      <c r="A33" s="5">
        <v>28</v>
      </c>
      <c r="B33" s="2" t="s">
        <v>41</v>
      </c>
      <c r="C33" s="15">
        <v>1</v>
      </c>
      <c r="D33" s="33" t="s">
        <v>74</v>
      </c>
      <c r="E33" s="16">
        <v>115280</v>
      </c>
      <c r="F33" s="29"/>
    </row>
    <row r="34" spans="1:6" ht="17.25" customHeight="1">
      <c r="A34" s="5">
        <v>29</v>
      </c>
      <c r="B34" s="2" t="s">
        <v>7</v>
      </c>
      <c r="C34" s="15">
        <v>1</v>
      </c>
      <c r="D34" s="33" t="s">
        <v>74</v>
      </c>
      <c r="E34" s="16">
        <v>115280</v>
      </c>
      <c r="F34" s="29"/>
    </row>
    <row r="35" spans="1:6" ht="17.25" customHeight="1">
      <c r="A35" s="5">
        <v>30</v>
      </c>
      <c r="B35" s="2" t="s">
        <v>6</v>
      </c>
      <c r="C35" s="15">
        <v>1</v>
      </c>
      <c r="D35" s="33" t="s">
        <v>74</v>
      </c>
      <c r="E35" s="16">
        <v>115280</v>
      </c>
      <c r="F35" s="29"/>
    </row>
    <row r="36" spans="1:6" s="27" customFormat="1" ht="19.5" customHeight="1">
      <c r="A36" s="15">
        <v>31</v>
      </c>
      <c r="B36" s="26" t="s">
        <v>20</v>
      </c>
      <c r="C36" s="15">
        <v>2</v>
      </c>
      <c r="D36" s="33" t="s">
        <v>74</v>
      </c>
      <c r="E36" s="16">
        <v>230560</v>
      </c>
      <c r="F36" s="29"/>
    </row>
    <row r="37" spans="1:6" ht="17.25" customHeight="1">
      <c r="A37" s="5">
        <v>32</v>
      </c>
      <c r="B37" s="2" t="s">
        <v>21</v>
      </c>
      <c r="C37" s="15">
        <v>0.5</v>
      </c>
      <c r="D37" s="33" t="s">
        <v>74</v>
      </c>
      <c r="E37" s="16">
        <v>57640</v>
      </c>
      <c r="F37" s="29"/>
    </row>
    <row r="38" spans="1:6" ht="17.25" customHeight="1">
      <c r="A38" s="5">
        <v>33</v>
      </c>
      <c r="B38" s="2" t="s">
        <v>30</v>
      </c>
      <c r="C38" s="15">
        <v>2</v>
      </c>
      <c r="D38" s="33" t="s">
        <v>74</v>
      </c>
      <c r="E38" s="16">
        <v>230560</v>
      </c>
      <c r="F38" s="29"/>
    </row>
    <row r="39" spans="1:6" ht="17.25" customHeight="1">
      <c r="A39" s="5">
        <v>34</v>
      </c>
      <c r="B39" s="2" t="s">
        <v>22</v>
      </c>
      <c r="C39" s="15">
        <v>2</v>
      </c>
      <c r="D39" s="33" t="s">
        <v>74</v>
      </c>
      <c r="E39" s="16">
        <v>230560</v>
      </c>
      <c r="F39" s="29"/>
    </row>
    <row r="40" spans="1:6" ht="17.25" customHeight="1">
      <c r="A40" s="5">
        <v>35</v>
      </c>
      <c r="B40" s="2" t="s">
        <v>31</v>
      </c>
      <c r="C40" s="15">
        <v>1</v>
      </c>
      <c r="D40" s="33" t="s">
        <v>74</v>
      </c>
      <c r="E40" s="16">
        <v>115280</v>
      </c>
      <c r="F40" s="29"/>
    </row>
    <row r="41" spans="1:6" ht="20.25" customHeight="1">
      <c r="A41" s="5">
        <v>36</v>
      </c>
      <c r="B41" s="2" t="s">
        <v>65</v>
      </c>
      <c r="C41" s="15">
        <v>1</v>
      </c>
      <c r="D41" s="33" t="s">
        <v>74</v>
      </c>
      <c r="E41" s="16">
        <v>115280</v>
      </c>
      <c r="F41" s="29"/>
    </row>
    <row r="42" spans="1:6" ht="17.25" customHeight="1" hidden="1">
      <c r="A42" s="5"/>
      <c r="B42" s="2"/>
      <c r="C42" s="15"/>
      <c r="D42" s="33"/>
      <c r="E42" s="16"/>
      <c r="F42" s="29"/>
    </row>
    <row r="43" spans="1:6" ht="19.5" customHeight="1" hidden="1">
      <c r="A43" s="5"/>
      <c r="B43" s="2"/>
      <c r="C43" s="15"/>
      <c r="D43" s="33"/>
      <c r="E43" s="16"/>
      <c r="F43" s="29"/>
    </row>
    <row r="44" spans="1:6" ht="20.25" customHeight="1">
      <c r="A44" s="5">
        <v>37</v>
      </c>
      <c r="B44" s="2" t="s">
        <v>9</v>
      </c>
      <c r="C44" s="15">
        <f>C45+C46</f>
        <v>3</v>
      </c>
      <c r="D44" s="33" t="s">
        <v>74</v>
      </c>
      <c r="E44" s="16">
        <f>E45+E46</f>
        <v>345840</v>
      </c>
      <c r="F44" s="29"/>
    </row>
    <row r="45" spans="1:6" ht="17.25" customHeight="1" hidden="1">
      <c r="A45" s="5">
        <v>37.1</v>
      </c>
      <c r="B45" s="2" t="s">
        <v>9</v>
      </c>
      <c r="C45" s="15">
        <v>1</v>
      </c>
      <c r="D45" s="33" t="s">
        <v>73</v>
      </c>
      <c r="E45" s="16">
        <f>D45*C45</f>
        <v>115280</v>
      </c>
      <c r="F45" s="29"/>
    </row>
    <row r="46" spans="1:6" ht="17.25" customHeight="1" hidden="1">
      <c r="A46" s="5">
        <v>37.2</v>
      </c>
      <c r="B46" s="2" t="s">
        <v>9</v>
      </c>
      <c r="C46" s="15">
        <v>2</v>
      </c>
      <c r="D46" s="33" t="s">
        <v>73</v>
      </c>
      <c r="E46" s="16">
        <f>D46*C46</f>
        <v>230560</v>
      </c>
      <c r="F46" s="29"/>
    </row>
    <row r="47" spans="1:6" ht="0.75" customHeight="1" hidden="1">
      <c r="A47" s="5"/>
      <c r="B47" s="2"/>
      <c r="C47" s="15"/>
      <c r="D47" s="33"/>
      <c r="E47" s="16"/>
      <c r="F47" s="29"/>
    </row>
    <row r="48" spans="1:6" ht="17.25" customHeight="1">
      <c r="A48" s="5">
        <v>38</v>
      </c>
      <c r="B48" s="2" t="s">
        <v>38</v>
      </c>
      <c r="C48" s="15">
        <v>0.5</v>
      </c>
      <c r="D48" s="33" t="s">
        <v>74</v>
      </c>
      <c r="E48" s="16">
        <v>57640</v>
      </c>
      <c r="F48" s="29"/>
    </row>
    <row r="49" spans="1:6" ht="16.5" customHeight="1">
      <c r="A49" s="15">
        <v>39</v>
      </c>
      <c r="B49" s="26" t="s">
        <v>16</v>
      </c>
      <c r="C49" s="15">
        <f>C50+C51</f>
        <v>4</v>
      </c>
      <c r="D49" s="33" t="s">
        <v>74</v>
      </c>
      <c r="E49" s="16">
        <f>E50+E51</f>
        <v>461120</v>
      </c>
      <c r="F49" s="29"/>
    </row>
    <row r="50" spans="1:6" ht="17.25" customHeight="1" hidden="1">
      <c r="A50" s="15">
        <v>39.1</v>
      </c>
      <c r="B50" s="26" t="s">
        <v>16</v>
      </c>
      <c r="C50" s="15">
        <v>2</v>
      </c>
      <c r="D50" s="33" t="s">
        <v>73</v>
      </c>
      <c r="E50" s="16">
        <f>D50*C50</f>
        <v>230560</v>
      </c>
      <c r="F50" s="29"/>
    </row>
    <row r="51" spans="1:6" ht="17.25" customHeight="1" hidden="1">
      <c r="A51" s="15">
        <v>39.2</v>
      </c>
      <c r="B51" s="26" t="s">
        <v>16</v>
      </c>
      <c r="C51" s="15">
        <v>2</v>
      </c>
      <c r="D51" s="33" t="s">
        <v>73</v>
      </c>
      <c r="E51" s="16">
        <f>D51*C51</f>
        <v>230560</v>
      </c>
      <c r="F51" s="29"/>
    </row>
    <row r="52" spans="1:5" ht="17.25" customHeight="1">
      <c r="A52" s="15"/>
      <c r="B52" s="26"/>
      <c r="C52" s="15"/>
      <c r="D52" s="33"/>
      <c r="E52" s="16"/>
    </row>
    <row r="53" spans="1:5" ht="17.25" customHeight="1">
      <c r="A53" s="15"/>
      <c r="B53" s="26"/>
      <c r="C53" s="15"/>
      <c r="D53" s="33"/>
      <c r="E53" s="16"/>
    </row>
    <row r="54" spans="1:6" ht="27.75" customHeight="1">
      <c r="A54" s="28"/>
      <c r="B54" s="28" t="s">
        <v>10</v>
      </c>
      <c r="C54" s="28">
        <f>C53+C52+C49+C48+C44+C41+C40+C39+C38+C37+C36+C35+C34+C33+C32+C31+C30+C29+C28+C27+C26+C25+C24+C23+C22+C21+C20+C19+C18+C17+C16+C15+C14+C13+C12+C11+C10+C9+C8+C7+C6</f>
        <v>78.5</v>
      </c>
      <c r="D54" s="28"/>
      <c r="E54" s="25">
        <f>E49+E48+E44+E41+E40+E39+E38+E37+E36+E35+E34+E33+E32+E31+E30+E29+E28+E27+E26+E25+E24+E23+E22+E21+E20+E19+E18+E17+E16+E15+E14+E13+E12+E11+E10+E9+E8+E7+E6</f>
        <v>9282242</v>
      </c>
      <c r="F54" s="37"/>
    </row>
    <row r="55" spans="1:5" ht="0.75" customHeight="1" hidden="1">
      <c r="A55" s="5"/>
      <c r="B55" s="11"/>
      <c r="C55" s="15"/>
      <c r="D55" s="33"/>
      <c r="E55" s="16"/>
    </row>
    <row r="56" spans="1:5" ht="17.25" customHeight="1" hidden="1">
      <c r="A56" s="5"/>
      <c r="B56" s="11"/>
      <c r="C56" s="15"/>
      <c r="D56" s="33"/>
      <c r="E56" s="16"/>
    </row>
    <row r="57" spans="1:5" ht="17.25" customHeight="1" hidden="1">
      <c r="A57" s="5"/>
      <c r="B57" s="11"/>
      <c r="C57" s="15"/>
      <c r="D57" s="33"/>
      <c r="E57" s="16"/>
    </row>
    <row r="58" spans="1:5" ht="17.25" customHeight="1" hidden="1">
      <c r="A58" s="5"/>
      <c r="B58" s="11"/>
      <c r="C58" s="15"/>
      <c r="D58" s="33"/>
      <c r="E58" s="16"/>
    </row>
    <row r="59" spans="1:5" ht="17.25" customHeight="1" hidden="1">
      <c r="A59" s="5"/>
      <c r="B59" s="11"/>
      <c r="C59" s="15"/>
      <c r="D59" s="33"/>
      <c r="E59" s="16"/>
    </row>
    <row r="60" spans="1:5" ht="17.25" customHeight="1" hidden="1">
      <c r="A60" s="5"/>
      <c r="B60" s="18"/>
      <c r="C60" s="15"/>
      <c r="D60" s="33"/>
      <c r="E60" s="16"/>
    </row>
    <row r="61" spans="1:5" ht="17.25" customHeight="1" hidden="1">
      <c r="A61" s="5"/>
      <c r="B61" s="11"/>
      <c r="C61" s="15"/>
      <c r="D61" s="33"/>
      <c r="E61" s="16"/>
    </row>
    <row r="62" spans="1:5" ht="17.25" customHeight="1" hidden="1">
      <c r="A62" s="5"/>
      <c r="B62" s="11"/>
      <c r="C62" s="15"/>
      <c r="D62" s="33"/>
      <c r="E62" s="16"/>
    </row>
    <row r="63" spans="1:5" ht="17.25" customHeight="1" hidden="1">
      <c r="A63" s="5"/>
      <c r="B63" s="2"/>
      <c r="C63" s="15"/>
      <c r="D63" s="33"/>
      <c r="E63" s="16"/>
    </row>
    <row r="64" spans="1:5" ht="62.25" customHeight="1">
      <c r="A64" s="43" t="s">
        <v>75</v>
      </c>
      <c r="B64" s="43"/>
      <c r="C64" s="43"/>
      <c r="D64" s="43"/>
      <c r="E64" s="43"/>
    </row>
    <row r="65" spans="1:5" ht="20.25" customHeight="1">
      <c r="A65" s="3"/>
      <c r="B65" s="38" t="s">
        <v>34</v>
      </c>
      <c r="C65" s="47" t="s">
        <v>35</v>
      </c>
      <c r="D65" s="47"/>
      <c r="E65" s="34"/>
    </row>
    <row r="66" spans="1:5" ht="13.5">
      <c r="A66" s="3"/>
      <c r="B66" s="1"/>
      <c r="C66" s="35"/>
      <c r="D66" s="36"/>
      <c r="E66" s="34"/>
    </row>
    <row r="67" spans="1:5" ht="13.5">
      <c r="A67" s="3"/>
      <c r="B67" s="1"/>
      <c r="C67" s="35"/>
      <c r="D67" s="36"/>
      <c r="E67" s="34"/>
    </row>
    <row r="68" spans="1:5" ht="13.5">
      <c r="A68" s="3"/>
      <c r="B68" s="1"/>
      <c r="C68" s="35"/>
      <c r="D68" s="36"/>
      <c r="E68" s="34"/>
    </row>
    <row r="69" spans="1:5" ht="13.5">
      <c r="A69" s="3"/>
      <c r="B69" s="1"/>
      <c r="C69" s="1"/>
      <c r="D69" s="3"/>
      <c r="E69" s="19"/>
    </row>
    <row r="70" spans="1:5" ht="13.5">
      <c r="A70" s="3"/>
      <c r="B70" s="1"/>
      <c r="C70" s="1"/>
      <c r="D70" s="3"/>
      <c r="E70" s="19"/>
    </row>
    <row r="71" spans="1:5" ht="13.5">
      <c r="A71" s="3"/>
      <c r="B71" s="1"/>
      <c r="C71" s="1"/>
      <c r="D71" s="3"/>
      <c r="E71" s="19"/>
    </row>
  </sheetData>
  <sheetProtection/>
  <mergeCells count="6">
    <mergeCell ref="C65:D65"/>
    <mergeCell ref="A64:E64"/>
    <mergeCell ref="C1:E1"/>
    <mergeCell ref="C2:E2"/>
    <mergeCell ref="C3:E3"/>
    <mergeCell ref="A4:E4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2023-11-30T06:03:48Z</cp:lastPrinted>
  <dcterms:created xsi:type="dcterms:W3CDTF">1996-10-14T23:33:28Z</dcterms:created>
  <dcterms:modified xsi:type="dcterms:W3CDTF">2023-12-19T13:54:25Z</dcterms:modified>
  <cp:category/>
  <cp:version/>
  <cp:contentType/>
  <cp:contentStatus/>
</cp:coreProperties>
</file>