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10" windowHeight="10890" activeTab="7"/>
  </bookViews>
  <sheets>
    <sheet name="gexarvest" sheetId="1" r:id="rId1"/>
    <sheet name="mank_marz" sheetId="2" r:id="rId2"/>
    <sheet name="marmnamarz" sheetId="3" r:id="rId3"/>
    <sheet name="hashvp." sheetId="4" r:id="rId4"/>
    <sheet name="mpsk" sheetId="5" r:id="rId5"/>
    <sheet name="mank_kentron" sheetId="6" r:id="rId6"/>
    <sheet name="zbosaygi" sheetId="7" r:id="rId7"/>
    <sheet name="akumb" sheetId="8" r:id="rId8"/>
  </sheets>
  <definedNames/>
  <calcPr fullCalcOnLoad="1"/>
</workbook>
</file>

<file path=xl/sharedStrings.xml><?xml version="1.0" encoding="utf-8"?>
<sst xmlns="http://schemas.openxmlformats.org/spreadsheetml/2006/main" count="286" uniqueCount="101">
  <si>
    <t>Հ/Հ</t>
  </si>
  <si>
    <t>Պաշտոնի անվանումը</t>
  </si>
  <si>
    <t>Միավորը</t>
  </si>
  <si>
    <t>Տնօրեն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</si>
  <si>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</si>
  <si>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</si>
  <si>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</si>
  <si>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</si>
  <si>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</si>
  <si>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</si>
  <si>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</si>
  <si>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</si>
  <si>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</si>
  <si>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</si>
  <si>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</si>
  <si>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</si>
  <si>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</si>
  <si>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Հրահանգիչ</t>
  </si>
  <si>
    <t>Գրադարանային գործի մասնագետ</t>
  </si>
  <si>
    <t>Ակումբավար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</si>
  <si>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</si>
  <si>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</si>
  <si>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</si>
  <si>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</si>
  <si>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</si>
  <si>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</si>
  <si>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</si>
  <si>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</si>
  <si>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</si>
  <si>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</si>
  <si>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</si>
  <si>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Տոմսավաճառ</t>
  </si>
  <si>
    <t>Միջոցառումների կազմակերպիչ</t>
  </si>
  <si>
    <t>Բուժքույր`</t>
  </si>
  <si>
    <t>Գրադարանավար`</t>
  </si>
  <si>
    <t>Աշխատակազմի քարտուղար</t>
  </si>
  <si>
    <t>Նելլի Շահնազարյան</t>
  </si>
  <si>
    <t>Կապան  համայնքի ավագանու</t>
  </si>
  <si>
    <t>Հանդերձապան-դռնապահ</t>
  </si>
  <si>
    <t>8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</si>
  <si>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</si>
  <si>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</si>
  <si>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</si>
  <si>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</si>
  <si>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</si>
  <si>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</si>
  <si>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</si>
  <si>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Վարչատնտեսական անձնակազմ</t>
  </si>
  <si>
    <t xml:space="preserve">Մարզիչ-մանկավարժ </t>
  </si>
  <si>
    <t>Ֆիզիոթերապիստ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</si>
  <si>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</si>
  <si>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</si>
  <si>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Ուսուցիչ-մանկավարժ 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</si>
  <si>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</si>
  <si>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</si>
  <si>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</si>
  <si>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</si>
  <si>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Մարզիչ-մանկավարժ 1-ին  կարգ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</si>
  <si>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</si>
  <si>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</si>
  <si>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>Գրադարանավար 1-ին կարգ</t>
  </si>
  <si>
    <t>Գրադարանավար 2-րդ կարգ</t>
  </si>
  <si>
    <t>Գրադարանավար</t>
  </si>
  <si>
    <t>Գազի սարքավորումների պատասխանատու /սեզոնային/</t>
  </si>
  <si>
    <t>Կապան քաղաքի մանկական կենտրոն համայնքային ոչ առևտրային կազմակերպության աշխատակիցների թվաքանակը, հաստիքացուցակը և պաշտոնային դրույքաչափերը</t>
  </si>
  <si>
    <t>Կապան քաղաքի Վազգեն  Սարգսյանի անվան մանկական զբոսայգի համայնքային ոչ առևտրային կազմակերպության աշխատակիցների թվաքանակը, հաստիքացուցակը և պաշտոնային դրույքաչափերը</t>
  </si>
  <si>
    <t>Կապան քաղաքի ակումբագրադարանային միավորում  համայնքային ոչ առևտրային կազմակերպության աշխատակիցների թվաքանակը, հաստիքացուցակը և պաշտոնային դրույքաչափերը</t>
  </si>
  <si>
    <t xml:space="preserve">2023թ. Դեկտեմբերի 27-ի թիվ            -Ա որոշման </t>
  </si>
  <si>
    <t xml:space="preserve">2023թ. Դեկտեմբերի 27-ի թիվ      -Ա որոշման </t>
  </si>
  <si>
    <t>7</t>
  </si>
  <si>
    <t xml:space="preserve">2023թ. Դեկտեմբերի 27-ի թիվ        -Ա որոշման </t>
  </si>
  <si>
    <t xml:space="preserve">2023թ. Դեկտեմբերի 27-ի թիվ         -Ա որոշման </t>
  </si>
  <si>
    <t xml:space="preserve">2023թ. Դեկտեմբերի 27-ի թիվ        -Ա որոշման  </t>
  </si>
  <si>
    <t>212040</t>
  </si>
  <si>
    <t>115280</t>
  </si>
  <si>
    <t>135520</t>
  </si>
  <si>
    <t>138490</t>
  </si>
  <si>
    <t>123420</t>
  </si>
  <si>
    <t>170400</t>
  </si>
  <si>
    <t>230560</t>
  </si>
  <si>
    <t>345840</t>
  </si>
  <si>
    <t>57640</t>
  </si>
  <si>
    <t xml:space="preserve">2023թ. Դեկտեմբսրի 27-ի թիվ          -Ա որոշման </t>
  </si>
  <si>
    <t>Կապան քաղաքի հաշվապահական ծառայությունների կենտրոն  համայնքային ոչ առևտրային կազմակերպության  աշխատակիցների թվաքանակը, հաստիքացուցակը և պաշտոնային դրույքաչափերը</t>
  </si>
  <si>
    <t>Գլխավոր հաշվապահ</t>
  </si>
  <si>
    <t>Հաշվապահ՝</t>
  </si>
  <si>
    <t>3․1</t>
  </si>
  <si>
    <t xml:space="preserve"> 1-ին կարգ</t>
  </si>
  <si>
    <t>181500</t>
  </si>
  <si>
    <t xml:space="preserve">  2-րդ կարգ</t>
  </si>
  <si>
    <t>165000</t>
  </si>
  <si>
    <t>Ծանոթություն՝  * -ով նշված դրույքաչափերը սահմանված են  1974 թ․ հետո ծնվածների համար, մինչև 1974թ ծնվածների համար հաշվարկել 108020 դրամ դրույքաչափով։</t>
  </si>
  <si>
    <t>115280*</t>
  </si>
  <si>
    <t>Հավելված N  21</t>
  </si>
  <si>
    <t>Հավելված N 22</t>
  </si>
  <si>
    <t>Հավելված N 24</t>
  </si>
  <si>
    <t>Հավելված N  25</t>
  </si>
  <si>
    <t>Հավելված N 26</t>
  </si>
  <si>
    <t>Հավելված N  27</t>
  </si>
  <si>
    <t>Հավելված N 29</t>
  </si>
  <si>
    <t xml:space="preserve"> Հավելված N 30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</si>
</sst>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֏_-;\-* #,##0\ _֏_-;_-* &quot;-&quot;\ _֏_-;_-@_-"/>
    <numFmt numFmtId="183" formatCode="_-* #,##0.00\ _֏_-;\-* #,##0.00\ _֏_-;_-* &quot;-&quot;??\ _֏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,##0.000"/>
    <numFmt numFmtId="192" formatCode="#,##0.0000"/>
    <numFmt numFmtId="193" formatCode="0.0000"/>
    <numFmt numFmtId="194" formatCode="0.00000"/>
    <numFmt numFmtId="195" formatCode="0.000"/>
    <numFmt numFmtId="196" formatCode="[$-FC19]d\ mmmm\ yyyy\ &quot;г.&quot;"/>
    <numFmt numFmtId="197" formatCode="[$-409]dddd\,\ mmmm\ d\,\ yyyy"/>
    <numFmt numFmtId="198" formatCode="[$-409]h:mm:ss\ AM/PM"/>
  </numFmts>
  <fonts count="44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3" fillId="34" borderId="0" xfId="0" applyNumberFormat="1" applyFont="1" applyFill="1" applyAlignment="1">
      <alignment vertical="center" wrapText="1"/>
    </xf>
    <xf numFmtId="49" fontId="0" fillId="0" borderId="0" xfId="0" applyNumberFormat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7.28125" style="3" customWidth="1"/>
    <col min="5" max="5" width="18.57421875" style="3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3:5" ht="14.25">
      <c r="C1" s="53" t="s">
        <v>93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67</v>
      </c>
      <c r="D3" s="53"/>
      <c r="E3" s="53"/>
    </row>
    <row r="5" spans="1:5" ht="57" customHeight="1">
      <c r="A5" s="53" t="s">
        <v>53</v>
      </c>
      <c r="B5" s="53"/>
      <c r="C5" s="53"/>
      <c r="D5" s="53"/>
      <c r="E5" s="53"/>
    </row>
    <row r="7" spans="1:5" ht="30" customHeight="1">
      <c r="A7" s="7" t="s">
        <v>0</v>
      </c>
      <c r="B7" s="7" t="s">
        <v>1</v>
      </c>
      <c r="C7" s="7" t="s">
        <v>2</v>
      </c>
      <c r="D7" s="34" t="s">
        <v>9</v>
      </c>
      <c r="E7" s="35" t="s">
        <v>11</v>
      </c>
    </row>
    <row r="8" spans="1:5" ht="21.75" customHeight="1">
      <c r="A8" s="4" t="s">
        <v>12</v>
      </c>
      <c r="B8" s="8" t="s">
        <v>13</v>
      </c>
      <c r="C8" s="5"/>
      <c r="D8" s="22"/>
      <c r="E8" s="22"/>
    </row>
    <row r="9" spans="1:5" ht="21.75" customHeight="1">
      <c r="A9" s="5">
        <v>1</v>
      </c>
      <c r="B9" s="2" t="s">
        <v>3</v>
      </c>
      <c r="C9" s="5">
        <v>1</v>
      </c>
      <c r="D9" s="22">
        <v>212040</v>
      </c>
      <c r="E9" s="22">
        <f>C9*D9</f>
        <v>212040</v>
      </c>
    </row>
    <row r="10" spans="1:5" ht="21.75" customHeight="1">
      <c r="A10" s="5">
        <v>2</v>
      </c>
      <c r="B10" s="2" t="s">
        <v>10</v>
      </c>
      <c r="C10" s="5">
        <v>1</v>
      </c>
      <c r="D10" s="22" t="s">
        <v>92</v>
      </c>
      <c r="E10" s="22">
        <v>115280</v>
      </c>
    </row>
    <row r="11" spans="1:5" ht="21.75" customHeight="1">
      <c r="A11" s="5">
        <v>3</v>
      </c>
      <c r="B11" s="2" t="s">
        <v>5</v>
      </c>
      <c r="C11" s="5">
        <v>1</v>
      </c>
      <c r="D11" s="22" t="s">
        <v>92</v>
      </c>
      <c r="E11" s="22">
        <v>115280</v>
      </c>
    </row>
    <row r="12" spans="1:5" ht="21.75" customHeight="1">
      <c r="A12" s="5">
        <v>4</v>
      </c>
      <c r="B12" s="2" t="s">
        <v>14</v>
      </c>
      <c r="C12" s="5">
        <v>1</v>
      </c>
      <c r="D12" s="22" t="s">
        <v>92</v>
      </c>
      <c r="E12" s="22">
        <v>115280</v>
      </c>
    </row>
    <row r="13" spans="1:5" ht="21.75" customHeight="1">
      <c r="A13" s="55" t="s">
        <v>8</v>
      </c>
      <c r="B13" s="56"/>
      <c r="C13" s="9">
        <f>SUM(C9:C12)</f>
        <v>4</v>
      </c>
      <c r="D13" s="35"/>
      <c r="E13" s="35">
        <f>E12+E11+E10+E9</f>
        <v>557880</v>
      </c>
    </row>
    <row r="14" spans="1:5" ht="29.25" customHeight="1">
      <c r="A14" s="4" t="s">
        <v>15</v>
      </c>
      <c r="B14" s="17" t="s">
        <v>16</v>
      </c>
      <c r="C14" s="18">
        <v>7</v>
      </c>
      <c r="D14" s="36">
        <v>125730</v>
      </c>
      <c r="E14" s="18">
        <f>C14*D14</f>
        <v>880110</v>
      </c>
    </row>
    <row r="15" spans="1:5" ht="21.75" customHeight="1">
      <c r="A15" s="5">
        <v>5</v>
      </c>
      <c r="B15" s="20" t="s">
        <v>52</v>
      </c>
      <c r="C15" s="21"/>
      <c r="D15" s="22">
        <v>115280</v>
      </c>
      <c r="E15" s="22"/>
    </row>
    <row r="16" spans="1:5" ht="21.75" customHeight="1">
      <c r="A16" s="5">
        <v>6</v>
      </c>
      <c r="B16" s="20" t="s">
        <v>43</v>
      </c>
      <c r="C16" s="21"/>
      <c r="D16" s="22">
        <v>138490</v>
      </c>
      <c r="E16" s="22"/>
    </row>
    <row r="17" spans="1:5" ht="21.75" customHeight="1">
      <c r="A17" s="5">
        <v>7</v>
      </c>
      <c r="B17" s="20" t="s">
        <v>44</v>
      </c>
      <c r="C17" s="21"/>
      <c r="D17" s="22">
        <v>123420</v>
      </c>
      <c r="E17" s="37"/>
    </row>
    <row r="18" spans="1:7" ht="21.75" customHeight="1">
      <c r="A18" s="55" t="s">
        <v>59</v>
      </c>
      <c r="B18" s="56"/>
      <c r="C18" s="9">
        <v>11</v>
      </c>
      <c r="D18" s="18"/>
      <c r="E18" s="18">
        <f>E14+E13</f>
        <v>1437990</v>
      </c>
      <c r="G18" s="44"/>
    </row>
    <row r="20" spans="1:5" ht="55.5" customHeight="1">
      <c r="A20" s="53" t="s">
        <v>91</v>
      </c>
      <c r="B20" s="53"/>
      <c r="C20" s="53"/>
      <c r="D20" s="53"/>
      <c r="E20" s="50"/>
    </row>
    <row r="22" spans="1:4" ht="14.25" customHeight="1">
      <c r="A22" s="53" t="s">
        <v>35</v>
      </c>
      <c r="B22" s="53"/>
      <c r="C22" s="54" t="s">
        <v>36</v>
      </c>
      <c r="D22" s="54"/>
    </row>
  </sheetData>
  <sheetProtection/>
  <mergeCells count="9">
    <mergeCell ref="A22:B22"/>
    <mergeCell ref="C22:D22"/>
    <mergeCell ref="A18:B18"/>
    <mergeCell ref="C1:E1"/>
    <mergeCell ref="C2:E2"/>
    <mergeCell ref="C3:E3"/>
    <mergeCell ref="A5:E5"/>
    <mergeCell ref="A13:B13"/>
    <mergeCell ref="A20:D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4" width="16.421875" style="3" customWidth="1"/>
    <col min="5" max="5" width="17.57421875" style="3" customWidth="1"/>
    <col min="6" max="16384" width="9.140625" style="1" customWidth="1"/>
  </cols>
  <sheetData>
    <row r="1" spans="3:5" ht="14.25" customHeight="1">
      <c r="C1" s="53" t="s">
        <v>94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68</v>
      </c>
      <c r="D3" s="53"/>
      <c r="E3" s="53"/>
    </row>
    <row r="5" spans="1:5" ht="57" customHeight="1">
      <c r="A5" s="53" t="s">
        <v>54</v>
      </c>
      <c r="B5" s="53"/>
      <c r="C5" s="53"/>
      <c r="D5" s="53"/>
      <c r="E5" s="53"/>
    </row>
    <row r="7" spans="1:5" ht="30" customHeight="1">
      <c r="A7" s="7" t="s">
        <v>0</v>
      </c>
      <c r="B7" s="7" t="s">
        <v>1</v>
      </c>
      <c r="C7" s="7" t="s">
        <v>2</v>
      </c>
      <c r="D7" s="34" t="s">
        <v>9</v>
      </c>
      <c r="E7" s="35" t="s">
        <v>11</v>
      </c>
    </row>
    <row r="8" spans="1:5" ht="21.75" customHeight="1">
      <c r="A8" s="4" t="s">
        <v>12</v>
      </c>
      <c r="B8" s="8" t="s">
        <v>13</v>
      </c>
      <c r="C8" s="5"/>
      <c r="D8" s="22"/>
      <c r="E8" s="22"/>
    </row>
    <row r="9" spans="1:5" ht="21.75" customHeight="1">
      <c r="A9" s="5">
        <v>1</v>
      </c>
      <c r="B9" s="2" t="s">
        <v>3</v>
      </c>
      <c r="C9" s="5">
        <v>1</v>
      </c>
      <c r="D9" s="22">
        <v>212040</v>
      </c>
      <c r="E9" s="22">
        <f>D9*C9</f>
        <v>212040</v>
      </c>
    </row>
    <row r="10" spans="1:5" ht="21.75" customHeight="1">
      <c r="A10" s="5">
        <v>2</v>
      </c>
      <c r="B10" s="2" t="s">
        <v>10</v>
      </c>
      <c r="C10" s="5">
        <v>1</v>
      </c>
      <c r="D10" s="22" t="s">
        <v>92</v>
      </c>
      <c r="E10" s="22">
        <v>115280</v>
      </c>
    </row>
    <row r="11" spans="1:5" ht="20.25" customHeight="1">
      <c r="A11" s="5">
        <v>3</v>
      </c>
      <c r="B11" s="2" t="s">
        <v>4</v>
      </c>
      <c r="C11" s="5">
        <v>1</v>
      </c>
      <c r="D11" s="22" t="s">
        <v>92</v>
      </c>
      <c r="E11" s="22">
        <v>115280</v>
      </c>
    </row>
    <row r="12" spans="1:5" ht="21.75" customHeight="1" hidden="1">
      <c r="A12" s="5">
        <v>4</v>
      </c>
      <c r="B12" s="2"/>
      <c r="C12" s="5"/>
      <c r="D12" s="22"/>
      <c r="E12" s="22"/>
    </row>
    <row r="13" spans="1:5" ht="21.75" customHeight="1">
      <c r="A13" s="5">
        <v>4</v>
      </c>
      <c r="B13" s="2" t="s">
        <v>5</v>
      </c>
      <c r="C13" s="5">
        <v>1</v>
      </c>
      <c r="D13" s="22" t="s">
        <v>92</v>
      </c>
      <c r="E13" s="22">
        <v>115280</v>
      </c>
    </row>
    <row r="14" spans="1:5" ht="21.75" customHeight="1">
      <c r="A14" s="5">
        <v>5</v>
      </c>
      <c r="B14" s="2" t="s">
        <v>14</v>
      </c>
      <c r="C14" s="5">
        <v>1</v>
      </c>
      <c r="D14" s="22" t="s">
        <v>92</v>
      </c>
      <c r="E14" s="22">
        <v>115280</v>
      </c>
    </row>
    <row r="15" spans="1:5" ht="21.75" customHeight="1">
      <c r="A15" s="55" t="s">
        <v>8</v>
      </c>
      <c r="B15" s="56"/>
      <c r="C15" s="10">
        <f>SUM(C9:C14)</f>
        <v>5</v>
      </c>
      <c r="D15" s="35"/>
      <c r="E15" s="35">
        <f>E14+E13+E12+E11+E10+E9</f>
        <v>673160</v>
      </c>
    </row>
    <row r="16" spans="1:7" ht="29.25" customHeight="1">
      <c r="A16" s="4" t="s">
        <v>15</v>
      </c>
      <c r="B16" s="8" t="s">
        <v>16</v>
      </c>
      <c r="C16" s="19">
        <v>13.5</v>
      </c>
      <c r="D16" s="35">
        <f>(D17+D18+D19)/3</f>
        <v>125730</v>
      </c>
      <c r="E16" s="35">
        <f>C16*D16</f>
        <v>1697355</v>
      </c>
      <c r="F16" s="57"/>
      <c r="G16" s="58"/>
    </row>
    <row r="17" spans="1:5" ht="21.75" customHeight="1">
      <c r="A17" s="5">
        <v>6</v>
      </c>
      <c r="B17" s="2" t="s">
        <v>48</v>
      </c>
      <c r="C17" s="21"/>
      <c r="D17" s="22">
        <v>115280</v>
      </c>
      <c r="E17" s="22"/>
    </row>
    <row r="18" spans="1:5" ht="21.75" customHeight="1">
      <c r="A18" s="6" t="s">
        <v>69</v>
      </c>
      <c r="B18" s="2" t="s">
        <v>45</v>
      </c>
      <c r="C18" s="21"/>
      <c r="D18" s="22">
        <v>138490</v>
      </c>
      <c r="E18" s="22"/>
    </row>
    <row r="19" spans="1:5" ht="19.5" customHeight="1">
      <c r="A19" s="6" t="s">
        <v>39</v>
      </c>
      <c r="B19" s="2" t="s">
        <v>46</v>
      </c>
      <c r="C19" s="21"/>
      <c r="D19" s="22">
        <v>123420</v>
      </c>
      <c r="E19" s="22"/>
    </row>
    <row r="20" spans="1:5" ht="21.75" customHeight="1">
      <c r="A20" s="55" t="s">
        <v>59</v>
      </c>
      <c r="B20" s="56"/>
      <c r="C20" s="10">
        <f>C16+C15</f>
        <v>18.5</v>
      </c>
      <c r="D20" s="35"/>
      <c r="E20" s="38">
        <f>E16+E15</f>
        <v>2370515</v>
      </c>
    </row>
    <row r="22" spans="1:5" ht="14.25" customHeight="1">
      <c r="A22" s="53" t="s">
        <v>91</v>
      </c>
      <c r="B22" s="53"/>
      <c r="C22" s="53"/>
      <c r="D22" s="53"/>
      <c r="E22" s="51"/>
    </row>
    <row r="23" spans="1:4" ht="13.5">
      <c r="A23" s="53"/>
      <c r="B23" s="53"/>
      <c r="C23" s="53"/>
      <c r="D23" s="53"/>
    </row>
    <row r="24" ht="24" customHeight="1"/>
    <row r="25" spans="1:4" ht="14.25" customHeight="1">
      <c r="A25" s="53" t="s">
        <v>35</v>
      </c>
      <c r="B25" s="53"/>
      <c r="C25" s="54" t="s">
        <v>36</v>
      </c>
      <c r="D25" s="54"/>
    </row>
  </sheetData>
  <sheetProtection/>
  <mergeCells count="10">
    <mergeCell ref="A22:D23"/>
    <mergeCell ref="F16:G16"/>
    <mergeCell ref="A25:B25"/>
    <mergeCell ref="C25:D25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4" width="15.8515625" style="3" customWidth="1"/>
    <col min="5" max="5" width="17.57421875" style="3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1" spans="3:5" ht="14.25" customHeight="1">
      <c r="C1" s="53" t="s">
        <v>95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70</v>
      </c>
      <c r="D3" s="53"/>
      <c r="E3" s="53"/>
    </row>
    <row r="4" spans="3:5" ht="14.25">
      <c r="C4" s="59"/>
      <c r="D4" s="59"/>
      <c r="E4" s="59"/>
    </row>
    <row r="6" spans="1:5" ht="58.5" customHeight="1">
      <c r="A6" s="53" t="s">
        <v>55</v>
      </c>
      <c r="B6" s="53"/>
      <c r="C6" s="53"/>
      <c r="D6" s="53"/>
      <c r="E6" s="53"/>
    </row>
    <row r="7" ht="21.75" customHeight="1"/>
    <row r="8" spans="1:5" ht="36.75" customHeight="1">
      <c r="A8" s="7" t="s">
        <v>0</v>
      </c>
      <c r="B8" s="7" t="s">
        <v>1</v>
      </c>
      <c r="C8" s="7" t="s">
        <v>2</v>
      </c>
      <c r="D8" s="34" t="s">
        <v>9</v>
      </c>
      <c r="E8" s="35" t="s">
        <v>11</v>
      </c>
    </row>
    <row r="9" spans="1:5" ht="21.75" customHeight="1">
      <c r="A9" s="4" t="s">
        <v>12</v>
      </c>
      <c r="B9" s="8" t="s">
        <v>47</v>
      </c>
      <c r="C9" s="5"/>
      <c r="D9" s="22"/>
      <c r="E9" s="22"/>
    </row>
    <row r="10" spans="1:5" ht="21.75" customHeight="1">
      <c r="A10" s="5">
        <v>1</v>
      </c>
      <c r="B10" s="2" t="s">
        <v>3</v>
      </c>
      <c r="C10" s="5">
        <v>1</v>
      </c>
      <c r="D10" s="22">
        <v>212040</v>
      </c>
      <c r="E10" s="22">
        <f>D10*C10</f>
        <v>212040</v>
      </c>
    </row>
    <row r="11" spans="1:5" ht="21.75" customHeight="1">
      <c r="A11" s="5">
        <v>2</v>
      </c>
      <c r="B11" s="2" t="s">
        <v>10</v>
      </c>
      <c r="C11" s="5">
        <v>1</v>
      </c>
      <c r="D11" s="22" t="s">
        <v>92</v>
      </c>
      <c r="E11" s="22">
        <v>115280</v>
      </c>
    </row>
    <row r="12" spans="1:5" ht="21.75" customHeight="1" hidden="1">
      <c r="A12" s="5">
        <v>3</v>
      </c>
      <c r="B12" s="2" t="s">
        <v>17</v>
      </c>
      <c r="C12" s="5">
        <v>1</v>
      </c>
      <c r="D12" s="22">
        <v>71429</v>
      </c>
      <c r="E12" s="22">
        <f>D12*C12</f>
        <v>71429</v>
      </c>
    </row>
    <row r="13" spans="1:5" ht="21" customHeight="1">
      <c r="A13" s="5">
        <v>3</v>
      </c>
      <c r="B13" s="2" t="s">
        <v>4</v>
      </c>
      <c r="C13" s="5">
        <v>1</v>
      </c>
      <c r="D13" s="22" t="s">
        <v>92</v>
      </c>
      <c r="E13" s="22">
        <v>115280</v>
      </c>
    </row>
    <row r="14" spans="1:5" ht="21.75" customHeight="1" hidden="1">
      <c r="A14" s="5"/>
      <c r="B14" s="2"/>
      <c r="C14" s="5"/>
      <c r="D14" s="22"/>
      <c r="E14" s="22"/>
    </row>
    <row r="15" spans="1:5" ht="21.75" customHeight="1">
      <c r="A15" s="5">
        <v>4</v>
      </c>
      <c r="B15" s="2" t="s">
        <v>5</v>
      </c>
      <c r="C15" s="5">
        <v>1</v>
      </c>
      <c r="D15" s="22" t="s">
        <v>92</v>
      </c>
      <c r="E15" s="22">
        <v>115280</v>
      </c>
    </row>
    <row r="16" spans="1:5" ht="21.75" customHeight="1">
      <c r="A16" s="5">
        <v>5</v>
      </c>
      <c r="B16" s="2" t="s">
        <v>38</v>
      </c>
      <c r="C16" s="5">
        <v>0.5</v>
      </c>
      <c r="D16" s="22" t="s">
        <v>92</v>
      </c>
      <c r="E16" s="22">
        <v>57640</v>
      </c>
    </row>
    <row r="17" spans="1:5" ht="21.75" customHeight="1">
      <c r="A17" s="5">
        <v>6</v>
      </c>
      <c r="B17" s="2" t="s">
        <v>14</v>
      </c>
      <c r="C17" s="5">
        <v>1</v>
      </c>
      <c r="D17" s="22" t="s">
        <v>92</v>
      </c>
      <c r="E17" s="22">
        <v>115280</v>
      </c>
    </row>
    <row r="18" spans="1:5" ht="21.75" customHeight="1">
      <c r="A18" s="5">
        <v>7</v>
      </c>
      <c r="B18" s="2" t="s">
        <v>7</v>
      </c>
      <c r="C18" s="12">
        <f>C19+C20</f>
        <v>2</v>
      </c>
      <c r="D18" s="22" t="s">
        <v>92</v>
      </c>
      <c r="E18" s="22">
        <f>E19+E20</f>
        <v>230560</v>
      </c>
    </row>
    <row r="19" spans="1:5" ht="21.75" customHeight="1" hidden="1">
      <c r="A19" s="5">
        <v>7.1</v>
      </c>
      <c r="B19" s="2" t="s">
        <v>7</v>
      </c>
      <c r="C19" s="5">
        <v>1</v>
      </c>
      <c r="D19" s="22">
        <v>115280</v>
      </c>
      <c r="E19" s="22">
        <f>D19*C19</f>
        <v>115280</v>
      </c>
    </row>
    <row r="20" spans="1:5" ht="21.75" customHeight="1" hidden="1">
      <c r="A20" s="5">
        <v>7.2</v>
      </c>
      <c r="B20" s="2" t="s">
        <v>7</v>
      </c>
      <c r="C20" s="5">
        <v>1</v>
      </c>
      <c r="D20" s="22">
        <v>115280</v>
      </c>
      <c r="E20" s="22">
        <f>D20*C20</f>
        <v>115280</v>
      </c>
    </row>
    <row r="21" spans="1:5" ht="29.25" customHeight="1">
      <c r="A21" s="5">
        <v>8</v>
      </c>
      <c r="B21" s="2" t="s">
        <v>63</v>
      </c>
      <c r="C21" s="5">
        <v>0.5</v>
      </c>
      <c r="D21" s="22" t="s">
        <v>92</v>
      </c>
      <c r="E21" s="22">
        <v>57640</v>
      </c>
    </row>
    <row r="22" spans="1:5" ht="21.75" customHeight="1">
      <c r="A22" s="55" t="s">
        <v>8</v>
      </c>
      <c r="B22" s="56"/>
      <c r="C22" s="10">
        <f>C21+C18+C17+C16+C15+C14+C13+C11+C10</f>
        <v>8</v>
      </c>
      <c r="D22" s="35"/>
      <c r="E22" s="35">
        <f>E21+E18+E17+E16+E15+E13+E11+E10</f>
        <v>1019000</v>
      </c>
    </row>
    <row r="23" spans="1:7" ht="45" customHeight="1">
      <c r="A23" s="4" t="s">
        <v>15</v>
      </c>
      <c r="B23" s="8" t="s">
        <v>16</v>
      </c>
      <c r="C23" s="27">
        <f>C24+C25+C26+C27</f>
        <v>13.05</v>
      </c>
      <c r="D23" s="35">
        <f>(D24+D25+D26+D27)/4</f>
        <v>132742.5</v>
      </c>
      <c r="E23" s="19">
        <f>C23*D23</f>
        <v>1732289.625</v>
      </c>
      <c r="F23" s="57"/>
      <c r="G23" s="58"/>
    </row>
    <row r="24" spans="1:5" ht="21.75" customHeight="1">
      <c r="A24" s="5">
        <v>9</v>
      </c>
      <c r="B24" s="2" t="s">
        <v>41</v>
      </c>
      <c r="C24" s="22">
        <v>3</v>
      </c>
      <c r="D24" s="22">
        <v>153780</v>
      </c>
      <c r="E24" s="22">
        <f>C24*D24</f>
        <v>461340</v>
      </c>
    </row>
    <row r="25" spans="1:5" ht="21" customHeight="1">
      <c r="A25" s="5">
        <v>10</v>
      </c>
      <c r="B25" s="2" t="s">
        <v>42</v>
      </c>
      <c r="C25" s="22">
        <v>3</v>
      </c>
      <c r="D25" s="22">
        <v>115280</v>
      </c>
      <c r="E25" s="22">
        <f>C25*D25</f>
        <v>345840</v>
      </c>
    </row>
    <row r="26" spans="1:5" ht="15.75" customHeight="1">
      <c r="A26" s="5">
        <v>11</v>
      </c>
      <c r="B26" s="2" t="s">
        <v>57</v>
      </c>
      <c r="C26" s="25">
        <v>5.25</v>
      </c>
      <c r="D26" s="22">
        <v>138490</v>
      </c>
      <c r="E26" s="22">
        <f>C26*D26</f>
        <v>727072.5</v>
      </c>
    </row>
    <row r="27" spans="1:5" ht="21" customHeight="1">
      <c r="A27" s="5">
        <v>12</v>
      </c>
      <c r="B27" s="2" t="s">
        <v>46</v>
      </c>
      <c r="C27" s="26">
        <v>1.8</v>
      </c>
      <c r="D27" s="22">
        <v>123420</v>
      </c>
      <c r="E27" s="22">
        <f>C27*D27</f>
        <v>222156</v>
      </c>
    </row>
    <row r="28" spans="1:5" ht="14.25">
      <c r="A28" s="55" t="s">
        <v>59</v>
      </c>
      <c r="B28" s="56"/>
      <c r="C28" s="27">
        <f>C23+C22</f>
        <v>21.05</v>
      </c>
      <c r="D28" s="19"/>
      <c r="E28" s="19">
        <f>E23+E22</f>
        <v>2751289.625</v>
      </c>
    </row>
    <row r="29" spans="1:5" ht="13.5">
      <c r="A29" s="60" t="s">
        <v>91</v>
      </c>
      <c r="B29" s="60"/>
      <c r="C29" s="60"/>
      <c r="D29" s="60"/>
      <c r="E29" s="60"/>
    </row>
    <row r="30" spans="1:5" ht="51.75" customHeight="1">
      <c r="A30" s="53"/>
      <c r="B30" s="53"/>
      <c r="C30" s="53"/>
      <c r="D30" s="53"/>
      <c r="E30" s="53"/>
    </row>
    <row r="31" spans="1:4" ht="14.25" customHeight="1">
      <c r="A31" s="53" t="s">
        <v>35</v>
      </c>
      <c r="B31" s="53"/>
      <c r="C31" s="54" t="s">
        <v>36</v>
      </c>
      <c r="D31" s="54"/>
    </row>
  </sheetData>
  <sheetProtection/>
  <mergeCells count="11">
    <mergeCell ref="A29:E30"/>
    <mergeCell ref="F23:G23"/>
    <mergeCell ref="A28:B28"/>
    <mergeCell ref="C4:E4"/>
    <mergeCell ref="A31:B31"/>
    <mergeCell ref="C31:D31"/>
    <mergeCell ref="C1:E1"/>
    <mergeCell ref="C2:E2"/>
    <mergeCell ref="C3:E3"/>
    <mergeCell ref="A6:E6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57421875" style="0" customWidth="1"/>
    <col min="2" max="2" width="23.57421875" style="0" customWidth="1"/>
    <col min="3" max="3" width="13.57421875" style="0" customWidth="1"/>
    <col min="4" max="4" width="21.28125" style="0" customWidth="1"/>
    <col min="5" max="5" width="23.00390625" style="0" customWidth="1"/>
  </cols>
  <sheetData>
    <row r="2" spans="1:5" ht="14.25">
      <c r="A2" s="3"/>
      <c r="B2" s="1"/>
      <c r="C2" s="53" t="s">
        <v>100</v>
      </c>
      <c r="D2" s="53"/>
      <c r="E2" s="53"/>
    </row>
    <row r="3" spans="1:5" ht="14.25">
      <c r="A3" s="3"/>
      <c r="B3" s="1"/>
      <c r="C3" s="53" t="s">
        <v>37</v>
      </c>
      <c r="D3" s="53"/>
      <c r="E3" s="53"/>
    </row>
    <row r="4" spans="1:5" ht="14.25">
      <c r="A4" s="3"/>
      <c r="B4" s="1"/>
      <c r="C4" s="53" t="s">
        <v>82</v>
      </c>
      <c r="D4" s="53"/>
      <c r="E4" s="53"/>
    </row>
    <row r="5" spans="1:5" ht="13.5">
      <c r="A5" s="3"/>
      <c r="B5" s="1"/>
      <c r="C5" s="1"/>
      <c r="D5" s="3"/>
      <c r="E5" s="3"/>
    </row>
    <row r="6" spans="1:5" ht="45" customHeight="1">
      <c r="A6" s="53" t="s">
        <v>83</v>
      </c>
      <c r="B6" s="53"/>
      <c r="C6" s="53"/>
      <c r="D6" s="53"/>
      <c r="E6" s="53"/>
    </row>
    <row r="7" spans="1:5" ht="30.75" customHeight="1">
      <c r="A7" s="3"/>
      <c r="B7" s="1"/>
      <c r="C7" s="1"/>
      <c r="D7" s="3"/>
      <c r="E7" s="3"/>
    </row>
    <row r="8" spans="1:5" ht="14.25">
      <c r="A8" s="7" t="s">
        <v>0</v>
      </c>
      <c r="B8" s="7" t="s">
        <v>1</v>
      </c>
      <c r="C8" s="7" t="s">
        <v>2</v>
      </c>
      <c r="D8" s="34" t="s">
        <v>9</v>
      </c>
      <c r="E8" s="35" t="s">
        <v>11</v>
      </c>
    </row>
    <row r="9" spans="1:5" ht="13.5">
      <c r="A9" s="5">
        <v>1</v>
      </c>
      <c r="B9" s="28" t="s">
        <v>3</v>
      </c>
      <c r="C9" s="29">
        <v>1</v>
      </c>
      <c r="D9" s="39" t="s">
        <v>73</v>
      </c>
      <c r="E9" s="25">
        <f>D9*C9</f>
        <v>212040</v>
      </c>
    </row>
    <row r="10" spans="1:5" ht="13.5">
      <c r="A10" s="5">
        <v>2</v>
      </c>
      <c r="B10" s="28" t="s">
        <v>84</v>
      </c>
      <c r="C10" s="29">
        <v>1</v>
      </c>
      <c r="D10" s="39">
        <v>196350</v>
      </c>
      <c r="E10" s="39">
        <f>D10*C10</f>
        <v>196350</v>
      </c>
    </row>
    <row r="11" spans="1:5" ht="13.5">
      <c r="A11" s="5">
        <v>3</v>
      </c>
      <c r="B11" s="30" t="s">
        <v>85</v>
      </c>
      <c r="C11" s="31">
        <v>11</v>
      </c>
      <c r="D11" s="39"/>
      <c r="E11" s="25"/>
    </row>
    <row r="12" spans="1:5" ht="13.5">
      <c r="A12" s="5" t="s">
        <v>86</v>
      </c>
      <c r="B12" s="28" t="s">
        <v>87</v>
      </c>
      <c r="C12" s="29">
        <v>11</v>
      </c>
      <c r="D12" s="40" t="s">
        <v>88</v>
      </c>
      <c r="E12" s="41">
        <v>1996500</v>
      </c>
    </row>
    <row r="13" spans="1:5" ht="13.5">
      <c r="A13" s="32">
        <v>3.2</v>
      </c>
      <c r="B13" s="28" t="s">
        <v>89</v>
      </c>
      <c r="C13" s="29"/>
      <c r="D13" s="40" t="s">
        <v>90</v>
      </c>
      <c r="E13" s="41"/>
    </row>
    <row r="14" spans="1:5" ht="14.25">
      <c r="A14" s="55" t="s">
        <v>8</v>
      </c>
      <c r="B14" s="56"/>
      <c r="C14" s="4">
        <v>13</v>
      </c>
      <c r="D14" s="38"/>
      <c r="E14" s="36">
        <f>E12+E10+E9</f>
        <v>2404890</v>
      </c>
    </row>
    <row r="15" spans="1:5" ht="13.5">
      <c r="A15" s="3"/>
      <c r="B15" s="1"/>
      <c r="C15" s="1"/>
      <c r="D15" s="3"/>
      <c r="E15" s="33"/>
    </row>
    <row r="16" spans="1:5" ht="14.25">
      <c r="A16" s="3"/>
      <c r="B16" s="1"/>
      <c r="C16" s="1"/>
      <c r="D16" s="3"/>
      <c r="E16" s="50"/>
    </row>
    <row r="17" spans="4:5" ht="12.75">
      <c r="D17" s="11"/>
      <c r="E17" s="48"/>
    </row>
    <row r="18" spans="4:5" ht="12.75">
      <c r="D18" s="11"/>
      <c r="E18" s="11"/>
    </row>
    <row r="19" spans="1:5" ht="14.25">
      <c r="A19" s="53" t="s">
        <v>35</v>
      </c>
      <c r="B19" s="53"/>
      <c r="C19" s="54" t="s">
        <v>36</v>
      </c>
      <c r="D19" s="54"/>
      <c r="E19" s="3"/>
    </row>
  </sheetData>
  <sheetProtection/>
  <mergeCells count="7">
    <mergeCell ref="C2:E2"/>
    <mergeCell ref="C3:E3"/>
    <mergeCell ref="C4:E4"/>
    <mergeCell ref="A6:E6"/>
    <mergeCell ref="A14:B14"/>
    <mergeCell ref="A19:B19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7.57421875" style="3" customWidth="1"/>
    <col min="5" max="5" width="16.8515625" style="3" customWidth="1"/>
    <col min="6" max="16384" width="9.140625" style="1" customWidth="1"/>
  </cols>
  <sheetData>
    <row r="1" spans="3:5" ht="14.25" customHeight="1">
      <c r="C1" s="53" t="s">
        <v>96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70</v>
      </c>
      <c r="D3" s="53"/>
      <c r="E3" s="53"/>
    </row>
    <row r="5" spans="1:5" ht="56.25" customHeight="1">
      <c r="A5" s="53" t="s">
        <v>58</v>
      </c>
      <c r="B5" s="53"/>
      <c r="C5" s="53"/>
      <c r="D5" s="53"/>
      <c r="E5" s="53"/>
    </row>
    <row r="6" ht="21" customHeight="1"/>
    <row r="7" spans="1:5" ht="34.5" customHeight="1">
      <c r="A7" s="7" t="s">
        <v>0</v>
      </c>
      <c r="B7" s="7" t="s">
        <v>1</v>
      </c>
      <c r="C7" s="7" t="s">
        <v>2</v>
      </c>
      <c r="D7" s="34" t="s">
        <v>9</v>
      </c>
      <c r="E7" s="35" t="s">
        <v>11</v>
      </c>
    </row>
    <row r="8" spans="1:5" ht="21" customHeight="1">
      <c r="A8" s="4" t="s">
        <v>12</v>
      </c>
      <c r="B8" s="8" t="s">
        <v>13</v>
      </c>
      <c r="C8" s="5"/>
      <c r="D8" s="22"/>
      <c r="E8" s="22"/>
    </row>
    <row r="9" spans="1:5" ht="21.75" customHeight="1">
      <c r="A9" s="5">
        <v>1</v>
      </c>
      <c r="B9" s="2" t="s">
        <v>3</v>
      </c>
      <c r="C9" s="5">
        <v>1</v>
      </c>
      <c r="D9" s="22">
        <v>170400</v>
      </c>
      <c r="E9" s="22">
        <f>D9*C9</f>
        <v>170400</v>
      </c>
    </row>
    <row r="10" spans="1:5" ht="21.75" customHeight="1">
      <c r="A10" s="5">
        <v>2</v>
      </c>
      <c r="B10" s="2" t="s">
        <v>32</v>
      </c>
      <c r="C10" s="5">
        <v>1</v>
      </c>
      <c r="D10" s="22" t="s">
        <v>92</v>
      </c>
      <c r="E10" s="22">
        <v>115280</v>
      </c>
    </row>
    <row r="11" spans="1:5" ht="21.75" customHeight="1">
      <c r="A11" s="5">
        <v>3</v>
      </c>
      <c r="B11" s="2" t="s">
        <v>10</v>
      </c>
      <c r="C11" s="5">
        <v>1</v>
      </c>
      <c r="D11" s="22" t="s">
        <v>92</v>
      </c>
      <c r="E11" s="22">
        <v>115280</v>
      </c>
    </row>
    <row r="12" spans="1:5" ht="21" customHeight="1">
      <c r="A12" s="5">
        <v>4</v>
      </c>
      <c r="B12" s="2" t="s">
        <v>5</v>
      </c>
      <c r="C12" s="5">
        <v>1</v>
      </c>
      <c r="D12" s="22" t="s">
        <v>92</v>
      </c>
      <c r="E12" s="22">
        <v>115280</v>
      </c>
    </row>
    <row r="13" spans="1:5" ht="28.5" customHeight="1" hidden="1">
      <c r="A13" s="5"/>
      <c r="B13" s="2"/>
      <c r="C13" s="12"/>
      <c r="D13" s="24"/>
      <c r="E13" s="24"/>
    </row>
    <row r="14" spans="1:5" ht="21.75" customHeight="1" hidden="1">
      <c r="A14" s="5"/>
      <c r="B14" s="2"/>
      <c r="C14" s="5"/>
      <c r="D14" s="22"/>
      <c r="E14" s="22"/>
    </row>
    <row r="15" spans="1:5" ht="21.75" customHeight="1">
      <c r="A15" s="5">
        <v>5</v>
      </c>
      <c r="B15" s="2" t="s">
        <v>14</v>
      </c>
      <c r="C15" s="5">
        <v>2</v>
      </c>
      <c r="D15" s="22" t="s">
        <v>92</v>
      </c>
      <c r="E15" s="22">
        <v>230560</v>
      </c>
    </row>
    <row r="16" spans="1:5" ht="21.75" customHeight="1">
      <c r="A16" s="5">
        <v>6</v>
      </c>
      <c r="B16" s="2" t="s">
        <v>7</v>
      </c>
      <c r="C16" s="5">
        <v>1</v>
      </c>
      <c r="D16" s="22" t="s">
        <v>92</v>
      </c>
      <c r="E16" s="22">
        <v>115280</v>
      </c>
    </row>
    <row r="17" spans="1:5" ht="27" customHeight="1">
      <c r="A17" s="5">
        <v>7</v>
      </c>
      <c r="B17" s="2" t="s">
        <v>51</v>
      </c>
      <c r="C17" s="5">
        <v>0.5</v>
      </c>
      <c r="D17" s="22" t="s">
        <v>92</v>
      </c>
      <c r="E17" s="22">
        <v>57640</v>
      </c>
    </row>
    <row r="18" spans="1:5" ht="21.75" customHeight="1">
      <c r="A18" s="55" t="s">
        <v>8</v>
      </c>
      <c r="B18" s="56"/>
      <c r="C18" s="10">
        <f>C17+C16+C15+C12+C11+C10+C9</f>
        <v>7.5</v>
      </c>
      <c r="D18" s="19"/>
      <c r="E18" s="18">
        <f>E17+E16+E15+E12+E11+E10+E9</f>
        <v>919720</v>
      </c>
    </row>
    <row r="19" spans="1:5" ht="29.25" customHeight="1">
      <c r="A19" s="4">
        <v>8</v>
      </c>
      <c r="B19" s="8" t="s">
        <v>56</v>
      </c>
      <c r="C19" s="9">
        <v>12</v>
      </c>
      <c r="D19" s="35" t="s">
        <v>92</v>
      </c>
      <c r="E19" s="35">
        <v>1383360</v>
      </c>
    </row>
    <row r="20" spans="1:5" ht="21.75" customHeight="1">
      <c r="A20" s="55" t="s">
        <v>59</v>
      </c>
      <c r="B20" s="56"/>
      <c r="C20" s="10">
        <f>C19+C18</f>
        <v>19.5</v>
      </c>
      <c r="D20" s="19"/>
      <c r="E20" s="18">
        <f>E19+E18</f>
        <v>2303080</v>
      </c>
    </row>
    <row r="21" spans="1:5" ht="13.5">
      <c r="A21" s="60" t="s">
        <v>91</v>
      </c>
      <c r="B21" s="60"/>
      <c r="C21" s="60"/>
      <c r="D21" s="60"/>
      <c r="E21" s="60"/>
    </row>
    <row r="22" spans="1:5" ht="14.25" customHeight="1">
      <c r="A22" s="53"/>
      <c r="B22" s="53"/>
      <c r="C22" s="53"/>
      <c r="D22" s="53"/>
      <c r="E22" s="53"/>
    </row>
    <row r="24" spans="1:4" ht="14.25" customHeight="1">
      <c r="A24" s="53" t="s">
        <v>35</v>
      </c>
      <c r="B24" s="53"/>
      <c r="C24" s="54" t="s">
        <v>36</v>
      </c>
      <c r="D24" s="54"/>
    </row>
  </sheetData>
  <sheetProtection/>
  <mergeCells count="9">
    <mergeCell ref="A24:B24"/>
    <mergeCell ref="C24:D24"/>
    <mergeCell ref="C1:E1"/>
    <mergeCell ref="C2:E2"/>
    <mergeCell ref="C3:E3"/>
    <mergeCell ref="A5:E5"/>
    <mergeCell ref="A20:B20"/>
    <mergeCell ref="A18:B18"/>
    <mergeCell ref="A21:E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8.8515625" style="3" customWidth="1"/>
    <col min="5" max="5" width="19.8515625" style="3" customWidth="1"/>
    <col min="6" max="16384" width="9.140625" style="1" customWidth="1"/>
  </cols>
  <sheetData>
    <row r="1" spans="3:5" ht="14.25" customHeight="1">
      <c r="C1" s="53" t="s">
        <v>97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70</v>
      </c>
      <c r="D3" s="53"/>
      <c r="E3" s="53"/>
    </row>
    <row r="5" spans="1:5" ht="49.5" customHeight="1">
      <c r="A5" s="53" t="s">
        <v>64</v>
      </c>
      <c r="B5" s="53"/>
      <c r="C5" s="53"/>
      <c r="D5" s="53"/>
      <c r="E5" s="53"/>
    </row>
    <row r="7" spans="1:5" ht="30" customHeight="1">
      <c r="A7" s="7" t="s">
        <v>0</v>
      </c>
      <c r="B7" s="7" t="s">
        <v>1</v>
      </c>
      <c r="C7" s="7" t="s">
        <v>2</v>
      </c>
      <c r="D7" s="34" t="s">
        <v>9</v>
      </c>
      <c r="E7" s="35" t="s">
        <v>11</v>
      </c>
    </row>
    <row r="8" spans="1:5" ht="21.75" customHeight="1">
      <c r="A8" s="5">
        <v>1</v>
      </c>
      <c r="B8" s="2" t="s">
        <v>3</v>
      </c>
      <c r="C8" s="5">
        <v>1</v>
      </c>
      <c r="D8" s="39" t="s">
        <v>78</v>
      </c>
      <c r="E8" s="39" t="s">
        <v>78</v>
      </c>
    </row>
    <row r="9" spans="1:5" ht="21.75" customHeight="1">
      <c r="A9" s="5">
        <v>2</v>
      </c>
      <c r="B9" s="2" t="s">
        <v>20</v>
      </c>
      <c r="C9" s="5">
        <v>1</v>
      </c>
      <c r="D9" s="39" t="s">
        <v>92</v>
      </c>
      <c r="E9" s="39" t="s">
        <v>74</v>
      </c>
    </row>
    <row r="10" spans="1:5" ht="21.75" customHeight="1">
      <c r="A10" s="5">
        <v>3</v>
      </c>
      <c r="B10" s="2" t="s">
        <v>10</v>
      </c>
      <c r="C10" s="5">
        <v>1</v>
      </c>
      <c r="D10" s="39" t="s">
        <v>92</v>
      </c>
      <c r="E10" s="39" t="s">
        <v>74</v>
      </c>
    </row>
    <row r="11" spans="1:5" ht="21.75" customHeight="1">
      <c r="A11" s="5">
        <v>4</v>
      </c>
      <c r="B11" s="2" t="s">
        <v>21</v>
      </c>
      <c r="C11" s="5">
        <v>2</v>
      </c>
      <c r="D11" s="39" t="s">
        <v>92</v>
      </c>
      <c r="E11" s="39" t="s">
        <v>79</v>
      </c>
    </row>
    <row r="12" spans="1:5" ht="26.25" customHeight="1" hidden="1">
      <c r="A12" s="5"/>
      <c r="B12" s="13"/>
      <c r="C12" s="12"/>
      <c r="D12" s="42"/>
      <c r="E12" s="42"/>
    </row>
    <row r="13" spans="1:5" ht="21.75" customHeight="1" hidden="1">
      <c r="A13" s="5"/>
      <c r="B13" s="2"/>
      <c r="C13" s="5"/>
      <c r="D13" s="39"/>
      <c r="E13" s="39"/>
    </row>
    <row r="14" spans="1:5" ht="21.75" customHeight="1">
      <c r="A14" s="5">
        <v>5</v>
      </c>
      <c r="B14" s="2" t="s">
        <v>22</v>
      </c>
      <c r="C14" s="5">
        <v>2</v>
      </c>
      <c r="D14" s="39" t="s">
        <v>92</v>
      </c>
      <c r="E14" s="39" t="s">
        <v>79</v>
      </c>
    </row>
    <row r="15" spans="1:5" ht="21.75" customHeight="1">
      <c r="A15" s="5">
        <v>6</v>
      </c>
      <c r="B15" s="2" t="s">
        <v>50</v>
      </c>
      <c r="C15" s="5">
        <v>1</v>
      </c>
      <c r="D15" s="39" t="s">
        <v>92</v>
      </c>
      <c r="E15" s="39" t="s">
        <v>74</v>
      </c>
    </row>
    <row r="16" spans="1:5" ht="21.75" customHeight="1">
      <c r="A16" s="5">
        <v>7</v>
      </c>
      <c r="B16" s="2" t="s">
        <v>23</v>
      </c>
      <c r="C16" s="5">
        <v>1</v>
      </c>
      <c r="D16" s="39" t="s">
        <v>92</v>
      </c>
      <c r="E16" s="39" t="s">
        <v>74</v>
      </c>
    </row>
    <row r="17" spans="1:5" ht="21.75" customHeight="1">
      <c r="A17" s="5">
        <v>8</v>
      </c>
      <c r="B17" s="2" t="s">
        <v>24</v>
      </c>
      <c r="C17" s="5">
        <v>3</v>
      </c>
      <c r="D17" s="39" t="s">
        <v>92</v>
      </c>
      <c r="E17" s="39" t="s">
        <v>80</v>
      </c>
    </row>
    <row r="18" spans="1:5" ht="21.75" customHeight="1">
      <c r="A18" s="5">
        <v>9</v>
      </c>
      <c r="B18" s="14" t="s">
        <v>49</v>
      </c>
      <c r="C18" s="5">
        <v>2</v>
      </c>
      <c r="D18" s="39" t="s">
        <v>92</v>
      </c>
      <c r="E18" s="39" t="s">
        <v>79</v>
      </c>
    </row>
    <row r="19" spans="1:5" ht="21.75" customHeight="1" hidden="1">
      <c r="A19" s="5"/>
      <c r="B19" s="14"/>
      <c r="C19" s="5"/>
      <c r="D19" s="39"/>
      <c r="E19" s="39"/>
    </row>
    <row r="20" spans="1:5" ht="32.25" customHeight="1">
      <c r="A20" s="5">
        <v>10</v>
      </c>
      <c r="B20" s="14" t="s">
        <v>40</v>
      </c>
      <c r="C20" s="5">
        <v>0.5</v>
      </c>
      <c r="D20" s="39" t="s">
        <v>92</v>
      </c>
      <c r="E20" s="39" t="s">
        <v>81</v>
      </c>
    </row>
    <row r="21" spans="1:5" ht="21.75" customHeight="1">
      <c r="A21" s="5">
        <v>11</v>
      </c>
      <c r="B21" s="14" t="s">
        <v>6</v>
      </c>
      <c r="C21" s="5">
        <v>1</v>
      </c>
      <c r="D21" s="39" t="s">
        <v>92</v>
      </c>
      <c r="E21" s="39" t="s">
        <v>74</v>
      </c>
    </row>
    <row r="22" spans="1:7" ht="30" customHeight="1">
      <c r="A22" s="55" t="s">
        <v>8</v>
      </c>
      <c r="B22" s="56"/>
      <c r="C22" s="4">
        <f>C21+C20+C19+C18+C17+C16+C15+C14+C11+C10+C9+C8</f>
        <v>15.5</v>
      </c>
      <c r="D22" s="38"/>
      <c r="E22" s="18">
        <v>1841960</v>
      </c>
      <c r="G22" s="45"/>
    </row>
    <row r="24" spans="1:5" ht="14.25" customHeight="1">
      <c r="A24" s="53" t="s">
        <v>91</v>
      </c>
      <c r="B24" s="53"/>
      <c r="C24" s="53"/>
      <c r="D24" s="53"/>
      <c r="E24" s="53"/>
    </row>
    <row r="25" spans="1:5" ht="13.5">
      <c r="A25" s="53"/>
      <c r="B25" s="53"/>
      <c r="C25" s="53"/>
      <c r="D25" s="53"/>
      <c r="E25" s="53"/>
    </row>
    <row r="26" spans="1:5" ht="13.5">
      <c r="A26" s="53"/>
      <c r="B26" s="53"/>
      <c r="C26" s="53"/>
      <c r="D26" s="53"/>
      <c r="E26" s="53"/>
    </row>
    <row r="28" spans="1:4" ht="14.25" customHeight="1">
      <c r="A28" s="53" t="s">
        <v>35</v>
      </c>
      <c r="B28" s="53"/>
      <c r="C28" s="54" t="s">
        <v>36</v>
      </c>
      <c r="D28" s="54"/>
    </row>
  </sheetData>
  <sheetProtection/>
  <mergeCells count="8">
    <mergeCell ref="A5:E5"/>
    <mergeCell ref="A22:B22"/>
    <mergeCell ref="C1:E1"/>
    <mergeCell ref="C2:E2"/>
    <mergeCell ref="C3:E3"/>
    <mergeCell ref="A28:B28"/>
    <mergeCell ref="C28:D28"/>
    <mergeCell ref="A24:E2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C1" sqref="C1:E1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7.7109375" style="3" customWidth="1"/>
    <col min="5" max="5" width="19.57421875" style="3" customWidth="1"/>
    <col min="6" max="7" width="9.140625" style="1" customWidth="1"/>
    <col min="8" max="8" width="17.140625" style="1" customWidth="1"/>
    <col min="9" max="16384" width="9.140625" style="1" customWidth="1"/>
  </cols>
  <sheetData>
    <row r="1" spans="3:5" ht="14.25" customHeight="1">
      <c r="C1" s="53" t="s">
        <v>98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71</v>
      </c>
      <c r="D3" s="53"/>
      <c r="E3" s="53"/>
    </row>
    <row r="4" spans="1:5" ht="43.5" customHeight="1">
      <c r="A4" s="53" t="s">
        <v>65</v>
      </c>
      <c r="B4" s="53"/>
      <c r="C4" s="53"/>
      <c r="D4" s="53"/>
      <c r="E4" s="53"/>
    </row>
    <row r="6" spans="1:5" ht="30" customHeight="1">
      <c r="A6" s="7" t="s">
        <v>0</v>
      </c>
      <c r="B6" s="7" t="s">
        <v>1</v>
      </c>
      <c r="C6" s="7" t="s">
        <v>2</v>
      </c>
      <c r="D6" s="34" t="s">
        <v>9</v>
      </c>
      <c r="E6" s="35" t="s">
        <v>11</v>
      </c>
    </row>
    <row r="7" spans="1:5" ht="21" customHeight="1">
      <c r="A7" s="5">
        <v>1</v>
      </c>
      <c r="B7" s="2" t="s">
        <v>3</v>
      </c>
      <c r="C7" s="5">
        <v>1</v>
      </c>
      <c r="D7" s="39" t="s">
        <v>78</v>
      </c>
      <c r="E7" s="21" t="s">
        <v>78</v>
      </c>
    </row>
    <row r="8" spans="1:5" ht="33.75" customHeight="1">
      <c r="A8" s="5">
        <v>2</v>
      </c>
      <c r="B8" s="2" t="s">
        <v>10</v>
      </c>
      <c r="C8" s="5">
        <v>1</v>
      </c>
      <c r="D8" s="39" t="s">
        <v>92</v>
      </c>
      <c r="E8" s="21" t="s">
        <v>74</v>
      </c>
    </row>
    <row r="9" spans="1:5" ht="21" customHeight="1">
      <c r="A9" s="5">
        <v>3</v>
      </c>
      <c r="B9" s="2" t="s">
        <v>29</v>
      </c>
      <c r="C9" s="5">
        <v>1</v>
      </c>
      <c r="D9" s="39" t="s">
        <v>92</v>
      </c>
      <c r="E9" s="21" t="s">
        <v>74</v>
      </c>
    </row>
    <row r="10" spans="1:5" ht="21" customHeight="1">
      <c r="A10" s="5">
        <v>4</v>
      </c>
      <c r="B10" s="2" t="s">
        <v>28</v>
      </c>
      <c r="C10" s="5">
        <v>1</v>
      </c>
      <c r="D10" s="39" t="s">
        <v>92</v>
      </c>
      <c r="E10" s="21" t="s">
        <v>74</v>
      </c>
    </row>
    <row r="11" spans="1:8" ht="21" customHeight="1">
      <c r="A11" s="5">
        <v>5</v>
      </c>
      <c r="B11" s="2" t="s">
        <v>14</v>
      </c>
      <c r="C11" s="5">
        <v>2</v>
      </c>
      <c r="D11" s="39" t="s">
        <v>92</v>
      </c>
      <c r="E11" s="37">
        <v>230560</v>
      </c>
      <c r="G11" s="45"/>
      <c r="H11" s="52"/>
    </row>
    <row r="12" spans="1:5" ht="20.25" customHeight="1">
      <c r="A12" s="5">
        <v>6</v>
      </c>
      <c r="B12" s="2" t="s">
        <v>7</v>
      </c>
      <c r="C12" s="5">
        <f>C13+C14</f>
        <v>2</v>
      </c>
      <c r="D12" s="39" t="s">
        <v>92</v>
      </c>
      <c r="E12" s="37">
        <f>E13+E14</f>
        <v>230560</v>
      </c>
    </row>
    <row r="13" spans="1:5" ht="21" customHeight="1" hidden="1">
      <c r="A13" s="5">
        <v>6.1</v>
      </c>
      <c r="B13" s="2" t="s">
        <v>7</v>
      </c>
      <c r="C13" s="5">
        <v>1</v>
      </c>
      <c r="D13" s="39" t="s">
        <v>74</v>
      </c>
      <c r="E13" s="21" t="s">
        <v>74</v>
      </c>
    </row>
    <row r="14" spans="1:5" ht="21" customHeight="1" hidden="1">
      <c r="A14" s="5">
        <v>6.2</v>
      </c>
      <c r="B14" s="2" t="s">
        <v>7</v>
      </c>
      <c r="C14" s="5">
        <v>1</v>
      </c>
      <c r="D14" s="39" t="s">
        <v>74</v>
      </c>
      <c r="E14" s="21" t="s">
        <v>74</v>
      </c>
    </row>
    <row r="15" spans="1:5" ht="21" customHeight="1">
      <c r="A15" s="5"/>
      <c r="B15" s="8" t="s">
        <v>8</v>
      </c>
      <c r="C15" s="4">
        <v>8</v>
      </c>
      <c r="D15" s="38"/>
      <c r="E15" s="18">
        <f>E7+E8+E9+E10+E11+E12</f>
        <v>977360</v>
      </c>
    </row>
    <row r="16" spans="1:5" ht="21" customHeight="1">
      <c r="A16" s="4">
        <v>7</v>
      </c>
      <c r="B16" s="16" t="s">
        <v>30</v>
      </c>
      <c r="C16" s="15">
        <v>11</v>
      </c>
      <c r="D16" s="39"/>
      <c r="E16" s="18">
        <f>E17+E18+E20+E21+E22+E23</f>
        <v>1268080</v>
      </c>
    </row>
    <row r="17" spans="1:7" ht="21" customHeight="1">
      <c r="A17" s="23">
        <v>7.1</v>
      </c>
      <c r="B17" s="2" t="s">
        <v>25</v>
      </c>
      <c r="C17" s="5">
        <v>1</v>
      </c>
      <c r="D17" s="39" t="s">
        <v>92</v>
      </c>
      <c r="E17" s="37">
        <v>115280</v>
      </c>
      <c r="G17" s="45"/>
    </row>
    <row r="18" spans="1:5" ht="20.25" customHeight="1">
      <c r="A18" s="5">
        <v>7.2</v>
      </c>
      <c r="B18" s="2" t="s">
        <v>27</v>
      </c>
      <c r="C18" s="5">
        <v>1</v>
      </c>
      <c r="D18" s="39" t="s">
        <v>92</v>
      </c>
      <c r="E18" s="37">
        <v>115280</v>
      </c>
    </row>
    <row r="19" spans="1:5" ht="0.75" customHeight="1" hidden="1">
      <c r="A19" s="5"/>
      <c r="B19" s="2" t="s">
        <v>33</v>
      </c>
      <c r="C19" s="5" t="e">
        <f>#REF!+C20</f>
        <v>#REF!</v>
      </c>
      <c r="D19" s="39"/>
      <c r="E19" s="37" t="e">
        <f>#REF!+E20</f>
        <v>#REF!</v>
      </c>
    </row>
    <row r="20" spans="1:5" ht="20.25" customHeight="1">
      <c r="A20" s="5">
        <v>7.3</v>
      </c>
      <c r="B20" s="2" t="s">
        <v>4</v>
      </c>
      <c r="C20" s="5">
        <v>1</v>
      </c>
      <c r="D20" s="39" t="s">
        <v>92</v>
      </c>
      <c r="E20" s="37">
        <v>115280</v>
      </c>
    </row>
    <row r="21" spans="1:5" ht="21" customHeight="1" hidden="1">
      <c r="A21" s="5"/>
      <c r="B21" s="2"/>
      <c r="C21" s="5"/>
      <c r="D21" s="39"/>
      <c r="E21" s="37"/>
    </row>
    <row r="22" spans="1:5" ht="21" customHeight="1">
      <c r="A22" s="5">
        <v>7.4</v>
      </c>
      <c r="B22" s="2" t="s">
        <v>26</v>
      </c>
      <c r="C22" s="5">
        <v>7</v>
      </c>
      <c r="D22" s="39" t="s">
        <v>92</v>
      </c>
      <c r="E22" s="37">
        <v>806960</v>
      </c>
    </row>
    <row r="23" spans="1:5" ht="21" customHeight="1">
      <c r="A23" s="5">
        <v>7.5</v>
      </c>
      <c r="B23" s="2" t="s">
        <v>31</v>
      </c>
      <c r="C23" s="5">
        <v>1</v>
      </c>
      <c r="D23" s="39" t="s">
        <v>92</v>
      </c>
      <c r="E23" s="37">
        <v>115280</v>
      </c>
    </row>
    <row r="24" spans="1:8" ht="30" customHeight="1">
      <c r="A24" s="55" t="s">
        <v>8</v>
      </c>
      <c r="B24" s="56"/>
      <c r="C24" s="4">
        <v>19</v>
      </c>
      <c r="D24" s="43"/>
      <c r="E24" s="18">
        <f>E16+E15</f>
        <v>2245440</v>
      </c>
      <c r="G24" s="45"/>
      <c r="H24" s="47"/>
    </row>
    <row r="26" spans="1:5" ht="14.25" customHeight="1">
      <c r="A26" s="53" t="s">
        <v>91</v>
      </c>
      <c r="B26" s="53"/>
      <c r="C26" s="53"/>
      <c r="D26" s="53"/>
      <c r="E26" s="53"/>
    </row>
    <row r="27" spans="1:5" ht="14.25" customHeight="1">
      <c r="A27" s="53"/>
      <c r="B27" s="53"/>
      <c r="C27" s="53"/>
      <c r="D27" s="53"/>
      <c r="E27" s="53"/>
    </row>
    <row r="28" spans="4:5" ht="14.25">
      <c r="D28" s="50"/>
      <c r="E28" s="50"/>
    </row>
    <row r="29" spans="1:4" ht="14.25" customHeight="1">
      <c r="A29" s="53" t="s">
        <v>35</v>
      </c>
      <c r="B29" s="53"/>
      <c r="C29" s="54" t="s">
        <v>36</v>
      </c>
      <c r="D29" s="54"/>
    </row>
  </sheetData>
  <sheetProtection/>
  <mergeCells count="8">
    <mergeCell ref="A4:E4"/>
    <mergeCell ref="A24:B24"/>
    <mergeCell ref="C2:E2"/>
    <mergeCell ref="C1:E1"/>
    <mergeCell ref="C3:E3"/>
    <mergeCell ref="C29:D29"/>
    <mergeCell ref="A29:B29"/>
    <mergeCell ref="A26:E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11" customWidth="1"/>
    <col min="6" max="6" width="9.140625" style="1" customWidth="1"/>
    <col min="7" max="7" width="14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3:5" ht="14.25" customHeight="1">
      <c r="C1" s="53" t="s">
        <v>99</v>
      </c>
      <c r="D1" s="53"/>
      <c r="E1" s="53"/>
    </row>
    <row r="2" spans="3:5" ht="14.25" customHeight="1">
      <c r="C2" s="53" t="s">
        <v>37</v>
      </c>
      <c r="D2" s="53"/>
      <c r="E2" s="53"/>
    </row>
    <row r="3" spans="3:5" ht="14.25" customHeight="1">
      <c r="C3" s="53" t="s">
        <v>72</v>
      </c>
      <c r="D3" s="53"/>
      <c r="E3" s="53"/>
    </row>
    <row r="4" ht="13.5">
      <c r="E4" s="3"/>
    </row>
    <row r="5" spans="1:5" ht="49.5" customHeight="1">
      <c r="A5" s="53" t="s">
        <v>66</v>
      </c>
      <c r="B5" s="53"/>
      <c r="C5" s="53"/>
      <c r="D5" s="53"/>
      <c r="E5" s="53"/>
    </row>
    <row r="7" spans="1:5" ht="30" customHeight="1">
      <c r="A7" s="7" t="s">
        <v>0</v>
      </c>
      <c r="B7" s="7" t="s">
        <v>1</v>
      </c>
      <c r="C7" s="7" t="s">
        <v>2</v>
      </c>
      <c r="D7" s="34" t="s">
        <v>9</v>
      </c>
      <c r="E7" s="35" t="s">
        <v>11</v>
      </c>
    </row>
    <row r="8" spans="1:7" ht="21.75" customHeight="1">
      <c r="A8" s="5">
        <v>1</v>
      </c>
      <c r="B8" s="2" t="s">
        <v>3</v>
      </c>
      <c r="C8" s="5">
        <v>1</v>
      </c>
      <c r="D8" s="39" t="s">
        <v>73</v>
      </c>
      <c r="E8" s="37">
        <f>D8*C8</f>
        <v>212040</v>
      </c>
      <c r="G8" s="44"/>
    </row>
    <row r="9" spans="1:5" ht="21.75" customHeight="1">
      <c r="A9" s="5">
        <v>2</v>
      </c>
      <c r="B9" s="2" t="s">
        <v>10</v>
      </c>
      <c r="C9" s="5">
        <v>1</v>
      </c>
      <c r="D9" s="39" t="s">
        <v>92</v>
      </c>
      <c r="E9" s="37">
        <v>115280</v>
      </c>
    </row>
    <row r="10" spans="1:5" ht="23.25" customHeight="1" hidden="1">
      <c r="A10" s="5"/>
      <c r="B10" s="2"/>
      <c r="C10" s="5"/>
      <c r="D10" s="39"/>
      <c r="E10" s="37">
        <f>C10*D10</f>
        <v>0</v>
      </c>
    </row>
    <row r="11" spans="1:5" ht="21.75" customHeight="1" hidden="1">
      <c r="A11" s="5"/>
      <c r="B11" s="2"/>
      <c r="C11" s="5"/>
      <c r="D11" s="39"/>
      <c r="E11" s="37">
        <f>C11*D11</f>
        <v>0</v>
      </c>
    </row>
    <row r="12" spans="1:5" ht="33" customHeight="1" hidden="1">
      <c r="A12" s="5"/>
      <c r="B12" s="2"/>
      <c r="C12" s="5"/>
      <c r="D12" s="39"/>
      <c r="E12" s="37">
        <f>C12*D12</f>
        <v>0</v>
      </c>
    </row>
    <row r="13" spans="1:5" ht="22.5" customHeight="1">
      <c r="A13" s="5">
        <v>3</v>
      </c>
      <c r="B13" s="2" t="s">
        <v>18</v>
      </c>
      <c r="C13" s="5">
        <v>1</v>
      </c>
      <c r="D13" s="39" t="s">
        <v>75</v>
      </c>
      <c r="E13" s="37">
        <f>C13*D13</f>
        <v>135520</v>
      </c>
    </row>
    <row r="14" spans="1:5" ht="18" customHeight="1">
      <c r="A14" s="5">
        <v>4</v>
      </c>
      <c r="B14" s="2" t="s">
        <v>32</v>
      </c>
      <c r="C14" s="5">
        <v>1</v>
      </c>
      <c r="D14" s="39" t="s">
        <v>92</v>
      </c>
      <c r="E14" s="37">
        <v>115280</v>
      </c>
    </row>
    <row r="15" spans="1:5" ht="22.5" customHeight="1">
      <c r="A15" s="5">
        <v>5</v>
      </c>
      <c r="B15" s="2" t="s">
        <v>19</v>
      </c>
      <c r="C15" s="5">
        <f>C16+C17</f>
        <v>13.5</v>
      </c>
      <c r="D15" s="39" t="s">
        <v>92</v>
      </c>
      <c r="E15" s="37">
        <f>E16+E17</f>
        <v>1556280</v>
      </c>
    </row>
    <row r="16" spans="1:5" ht="28.5" customHeight="1" hidden="1">
      <c r="A16" s="23">
        <v>5.1</v>
      </c>
      <c r="B16" s="2" t="s">
        <v>19</v>
      </c>
      <c r="C16" s="5">
        <v>11.5</v>
      </c>
      <c r="D16" s="39" t="s">
        <v>74</v>
      </c>
      <c r="E16" s="37">
        <f>D16*C16</f>
        <v>1325720</v>
      </c>
    </row>
    <row r="17" spans="1:5" ht="21.75" customHeight="1" hidden="1">
      <c r="A17" s="5">
        <v>5.2</v>
      </c>
      <c r="B17" s="2" t="s">
        <v>19</v>
      </c>
      <c r="C17" s="5">
        <v>2</v>
      </c>
      <c r="D17" s="39" t="s">
        <v>74</v>
      </c>
      <c r="E17" s="37">
        <f>C17*D17</f>
        <v>230560</v>
      </c>
    </row>
    <row r="18" spans="1:5" ht="21.75" customHeight="1">
      <c r="A18" s="5">
        <v>6</v>
      </c>
      <c r="B18" s="13" t="s">
        <v>34</v>
      </c>
      <c r="C18" s="24">
        <f>C19+C20+C21+C22</f>
        <v>28</v>
      </c>
      <c r="D18" s="42"/>
      <c r="E18" s="49">
        <f>E19+E20+E21+E22</f>
        <v>3413850</v>
      </c>
    </row>
    <row r="19" spans="1:9" ht="21" customHeight="1">
      <c r="A19" s="5">
        <v>6.1</v>
      </c>
      <c r="B19" s="2" t="s">
        <v>60</v>
      </c>
      <c r="C19" s="5">
        <v>1</v>
      </c>
      <c r="D19" s="39" t="s">
        <v>76</v>
      </c>
      <c r="E19" s="37">
        <f>C19*D19</f>
        <v>138490</v>
      </c>
      <c r="I19" s="46"/>
    </row>
    <row r="20" spans="1:5" ht="21" customHeight="1">
      <c r="A20" s="5">
        <v>6.2</v>
      </c>
      <c r="B20" s="2" t="s">
        <v>61</v>
      </c>
      <c r="C20" s="5">
        <v>20</v>
      </c>
      <c r="D20" s="39" t="s">
        <v>77</v>
      </c>
      <c r="E20" s="37">
        <f>D20*C20</f>
        <v>2468400</v>
      </c>
    </row>
    <row r="21" spans="1:5" ht="19.5" customHeight="1">
      <c r="A21" s="5">
        <v>6.3</v>
      </c>
      <c r="B21" s="2" t="s">
        <v>62</v>
      </c>
      <c r="C21" s="5">
        <v>7</v>
      </c>
      <c r="D21" s="39" t="s">
        <v>92</v>
      </c>
      <c r="E21" s="37">
        <v>806960</v>
      </c>
    </row>
    <row r="22" spans="1:5" ht="21" customHeight="1" hidden="1">
      <c r="A22" s="5"/>
      <c r="B22" s="2"/>
      <c r="C22" s="5"/>
      <c r="D22" s="39"/>
      <c r="E22" s="37"/>
    </row>
    <row r="23" spans="1:5" ht="0.75" customHeight="1" hidden="1">
      <c r="A23" s="5"/>
      <c r="B23" s="13"/>
      <c r="C23" s="12"/>
      <c r="D23" s="42"/>
      <c r="E23" s="37">
        <f>C23*D23</f>
        <v>0</v>
      </c>
    </row>
    <row r="24" spans="1:5" ht="30" customHeight="1" hidden="1">
      <c r="A24" s="5"/>
      <c r="B24" s="2"/>
      <c r="C24" s="5"/>
      <c r="D24" s="39"/>
      <c r="E24" s="37">
        <f>C24*D24</f>
        <v>0</v>
      </c>
    </row>
    <row r="25" spans="1:5" ht="18" customHeight="1">
      <c r="A25" s="5">
        <v>7</v>
      </c>
      <c r="B25" s="2" t="s">
        <v>5</v>
      </c>
      <c r="C25" s="5">
        <v>1</v>
      </c>
      <c r="D25" s="39" t="s">
        <v>92</v>
      </c>
      <c r="E25" s="37">
        <v>115280</v>
      </c>
    </row>
    <row r="26" spans="1:5" ht="21.75" customHeight="1">
      <c r="A26" s="5">
        <v>8</v>
      </c>
      <c r="B26" s="2" t="s">
        <v>14</v>
      </c>
      <c r="C26" s="5">
        <v>2</v>
      </c>
      <c r="D26" s="39" t="s">
        <v>92</v>
      </c>
      <c r="E26" s="37">
        <v>230560</v>
      </c>
    </row>
    <row r="27" spans="1:5" ht="13.5">
      <c r="A27" s="5">
        <v>9</v>
      </c>
      <c r="B27" s="2" t="s">
        <v>6</v>
      </c>
      <c r="C27" s="5">
        <v>1</v>
      </c>
      <c r="D27" s="39" t="s">
        <v>92</v>
      </c>
      <c r="E27" s="37">
        <v>115280</v>
      </c>
    </row>
    <row r="28" spans="1:7" ht="27" customHeight="1">
      <c r="A28" s="55" t="s">
        <v>8</v>
      </c>
      <c r="B28" s="56"/>
      <c r="C28" s="4">
        <f>C27+C26+C25+C18+C15+C14+C13+C9+C8</f>
        <v>49.5</v>
      </c>
      <c r="D28" s="35">
        <v>6448710</v>
      </c>
      <c r="E28" s="18">
        <f>E8+E9+E13+E14+E15+E18+E25+E26+E27</f>
        <v>6009370</v>
      </c>
      <c r="G28" s="46"/>
    </row>
    <row r="30" spans="1:5" ht="13.5">
      <c r="A30" s="53" t="s">
        <v>91</v>
      </c>
      <c r="B30" s="53"/>
      <c r="C30" s="53"/>
      <c r="D30" s="53"/>
      <c r="E30" s="53"/>
    </row>
    <row r="31" spans="1:5" ht="14.25" customHeight="1">
      <c r="A31" s="53"/>
      <c r="B31" s="53"/>
      <c r="C31" s="53"/>
      <c r="D31" s="53"/>
      <c r="E31" s="53"/>
    </row>
    <row r="32" ht="13.5">
      <c r="E32" s="3"/>
    </row>
    <row r="33" spans="1:5" ht="14.25">
      <c r="A33" s="53" t="s">
        <v>35</v>
      </c>
      <c r="B33" s="53"/>
      <c r="C33" s="54" t="s">
        <v>36</v>
      </c>
      <c r="D33" s="54"/>
      <c r="E33" s="3"/>
    </row>
    <row r="34" ht="13.5">
      <c r="E34" s="3"/>
    </row>
  </sheetData>
  <sheetProtection/>
  <mergeCells count="8">
    <mergeCell ref="C33:D33"/>
    <mergeCell ref="A33:B33"/>
    <mergeCell ref="A30:E31"/>
    <mergeCell ref="C1:E1"/>
    <mergeCell ref="C2:E2"/>
    <mergeCell ref="C3:E3"/>
    <mergeCell ref="A5:E5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2023-12-20T05:35:16Z</cp:lastPrinted>
  <dcterms:created xsi:type="dcterms:W3CDTF">1996-10-14T23:33:28Z</dcterms:created>
  <dcterms:modified xsi:type="dcterms:W3CDTF">2023-12-20T05:35:35Z</dcterms:modified>
  <cp:category/>
  <cp:version/>
  <cp:contentType/>
  <cp:contentStatus/>
</cp:coreProperties>
</file>